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2"/>
  <workbookPr codeName="EstaPastaDeTrabalho" defaultThemeVersion="124226"/>
  <mc:AlternateContent xmlns:mc="http://schemas.openxmlformats.org/markup-compatibility/2006">
    <mc:Choice Requires="x15">
      <x15ac:absPath xmlns:x15ac="http://schemas.microsoft.com/office/spreadsheetml/2010/11/ac" url="https://sbibae.sharepoint.com/sites/ProjetoseNovosServicosProjetosIIRS2/PlanificaSUS  Trinio 20242026/06. Processos Operacionais/03. Ciclos/Ciclo 1/02. Material_Apoio/Ferramentas_Qualidade/"/>
    </mc:Choice>
  </mc:AlternateContent>
  <xr:revisionPtr revIDLastSave="0" documentId="8_{A32082A0-BE39-4003-8F80-BCC6BAE70ECC}" xr6:coauthVersionLast="47" xr6:coauthVersionMax="47" xr10:uidLastSave="{00000000-0000-0000-0000-000000000000}"/>
  <bookViews>
    <workbookView xWindow="-110" yWindow="-110" windowWidth="19420" windowHeight="10420" tabRatio="789" firstSheet="7" activeTab="7" xr2:uid="{00000000-000D-0000-FFFF-FFFF00000000}"/>
  </bookViews>
  <sheets>
    <sheet name="Chuva de Ideias (Brainstorming)" sheetId="7" r:id="rId1"/>
    <sheet name="Matriz GUT" sheetId="11" r:id="rId2"/>
    <sheet name="Diagrama de Causa e Efeito" sheetId="4" r:id="rId3"/>
    <sheet name="Lista de ações" sheetId="9" r:id="rId4"/>
    <sheet name="Matriz de Esforço e Impacto " sheetId="5" r:id="rId5"/>
    <sheet name="SIPOC" sheetId="6" r:id="rId6"/>
    <sheet name="Planilha1" sheetId="10" state="hidden" r:id="rId7"/>
    <sheet name="Fluxograma" sheetId="12" r:id="rId8"/>
  </sheets>
  <definedNames>
    <definedName name="_xlnm.Print_Area" localSheetId="0">'Chuva de Ideias (Brainstorming)'!$A$1:$O$43</definedName>
    <definedName name="_xlnm.Print_Area" localSheetId="7">Fluxograma!$A$1:$O$44</definedName>
    <definedName name="_xlnm.Print_Area" localSheetId="3">'Lista de ações'!$C$1:$M$50</definedName>
    <definedName name="_xlnm.Print_Area" localSheetId="4">'Matriz de Esforço e Impacto '!$A$1:$Y$37</definedName>
    <definedName name="_xlnm.Print_Area" localSheetId="1">'Matriz GUT'!$A$1:$Q$43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1" l="1"/>
  <c r="E8" i="11"/>
  <c r="E9" i="11"/>
  <c r="E10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6" i="11"/>
  <c r="B9" i="9"/>
  <c r="B8" i="9"/>
  <c r="F8" i="9" s="1"/>
  <c r="A8" i="9" s="1"/>
  <c r="B10" i="9"/>
  <c r="B11" i="9"/>
  <c r="B12" i="9"/>
  <c r="M22" i="5"/>
  <c r="M28" i="5"/>
  <c r="M30" i="5"/>
  <c r="A30" i="5"/>
  <c r="D22" i="5"/>
  <c r="A22" i="5" s="1"/>
  <c r="D23" i="5"/>
  <c r="M23" i="5" s="1"/>
  <c r="D24" i="5"/>
  <c r="M24" i="5" s="1"/>
  <c r="D25" i="5"/>
  <c r="M25" i="5" s="1"/>
  <c r="D26" i="5"/>
  <c r="A26" i="5" s="1"/>
  <c r="D27" i="5"/>
  <c r="A27" i="5" s="1"/>
  <c r="D28" i="5"/>
  <c r="A28" i="5" s="1"/>
  <c r="D29" i="5"/>
  <c r="M29" i="5" s="1"/>
  <c r="D30" i="5"/>
  <c r="D31" i="5"/>
  <c r="M31" i="5" s="1"/>
  <c r="D32" i="5"/>
  <c r="M32" i="5" s="1"/>
  <c r="D33" i="5"/>
  <c r="M33" i="5" s="1"/>
  <c r="D34" i="5"/>
  <c r="A34" i="5" s="1"/>
  <c r="D21" i="5"/>
  <c r="A21" i="5" s="1"/>
  <c r="B13" i="9"/>
  <c r="B14" i="9"/>
  <c r="B15" i="9"/>
  <c r="B16" i="9"/>
  <c r="B17" i="9"/>
  <c r="B18" i="9"/>
  <c r="B19" i="9"/>
  <c r="B20" i="9"/>
  <c r="B21" i="9"/>
  <c r="B22" i="9"/>
  <c r="B23" i="9"/>
  <c r="B24" i="9"/>
  <c r="B25" i="9"/>
  <c r="B26" i="9"/>
  <c r="B27" i="9"/>
  <c r="B28" i="9"/>
  <c r="B29" i="9"/>
  <c r="B30" i="9"/>
  <c r="B31" i="9"/>
  <c r="B32" i="9"/>
  <c r="A14" i="5"/>
  <c r="A15" i="5"/>
  <c r="A16" i="5"/>
  <c r="A17" i="5"/>
  <c r="D6" i="5"/>
  <c r="M6" i="5" s="1"/>
  <c r="D7" i="5"/>
  <c r="M7" i="5" s="1"/>
  <c r="D8" i="5"/>
  <c r="M8" i="5" s="1"/>
  <c r="D9" i="5"/>
  <c r="M9" i="5" s="1"/>
  <c r="D10" i="5"/>
  <c r="M10" i="5" s="1"/>
  <c r="D11" i="5"/>
  <c r="M11" i="5" s="1"/>
  <c r="D12" i="5"/>
  <c r="A12" i="5" s="1"/>
  <c r="D13" i="5"/>
  <c r="A13" i="5" s="1"/>
  <c r="D14" i="5"/>
  <c r="M14" i="5" s="1"/>
  <c r="D15" i="5"/>
  <c r="M15" i="5" s="1"/>
  <c r="D16" i="5"/>
  <c r="M16" i="5" s="1"/>
  <c r="D17" i="5"/>
  <c r="M17" i="5" s="1"/>
  <c r="D18" i="5"/>
  <c r="M18" i="5" s="1"/>
  <c r="D5" i="5"/>
  <c r="A5" i="5" s="1"/>
  <c r="A9" i="5" l="1"/>
  <c r="A29" i="5"/>
  <c r="A31" i="5"/>
  <c r="A7" i="5"/>
  <c r="A23" i="5"/>
  <c r="A8" i="5"/>
  <c r="A6" i="5"/>
  <c r="M5" i="5"/>
  <c r="A11" i="5"/>
  <c r="M13" i="5"/>
  <c r="A33" i="5"/>
  <c r="A25" i="5"/>
  <c r="A18" i="5"/>
  <c r="A10" i="5"/>
  <c r="M12" i="5"/>
  <c r="A32" i="5"/>
  <c r="A24" i="5"/>
  <c r="M21" i="5"/>
  <c r="M27" i="5"/>
  <c r="M26" i="5"/>
  <c r="M34" i="5"/>
  <c r="F11" i="9"/>
  <c r="A11" i="9" s="1"/>
  <c r="F12" i="9"/>
  <c r="A12" i="9" s="1"/>
  <c r="F27" i="9"/>
  <c r="A27" i="9" s="1"/>
  <c r="F28" i="9"/>
  <c r="A28" i="9" s="1"/>
  <c r="F24" i="9"/>
  <c r="A24" i="9" s="1"/>
  <c r="F16" i="9"/>
  <c r="A16" i="9" s="1"/>
  <c r="F32" i="9"/>
  <c r="A32" i="9" s="1"/>
  <c r="F14" i="9"/>
  <c r="A14" i="9" s="1"/>
  <c r="F20" i="9"/>
  <c r="A20" i="9" s="1"/>
  <c r="F30" i="9"/>
  <c r="A30" i="9" s="1"/>
  <c r="F22" i="9"/>
  <c r="A22" i="9" s="1"/>
  <c r="F31" i="9"/>
  <c r="A31" i="9" s="1"/>
  <c r="F23" i="9"/>
  <c r="A23" i="9" s="1"/>
  <c r="F15" i="9"/>
  <c r="A15" i="9" s="1"/>
  <c r="F29" i="9"/>
  <c r="A29" i="9" s="1"/>
  <c r="F21" i="9"/>
  <c r="A21" i="9" s="1"/>
  <c r="F13" i="9"/>
  <c r="A13" i="9" s="1"/>
  <c r="F18" i="9"/>
  <c r="A18" i="9" s="1"/>
  <c r="F10" i="9"/>
  <c r="A10" i="9" s="1"/>
  <c r="F9" i="9"/>
  <c r="A9" i="9" s="1"/>
  <c r="F19" i="9"/>
  <c r="A19" i="9" s="1"/>
  <c r="F26" i="9"/>
  <c r="A26" i="9" s="1"/>
  <c r="F25" i="9"/>
  <c r="A25" i="9" s="1"/>
  <c r="F17" i="9"/>
  <c r="A17" i="9" s="1"/>
  <c r="E5" i="5" l="1"/>
  <c r="N22" i="5"/>
  <c r="N32" i="5"/>
  <c r="N23" i="5"/>
  <c r="N31" i="5"/>
  <c r="E25" i="5"/>
  <c r="E33" i="5"/>
  <c r="E11" i="5"/>
  <c r="N13" i="5"/>
  <c r="N6" i="5"/>
  <c r="N24" i="5"/>
  <c r="N25" i="5"/>
  <c r="N33" i="5"/>
  <c r="E27" i="5"/>
  <c r="E21" i="5"/>
  <c r="E13" i="5"/>
  <c r="N7" i="5"/>
  <c r="N15" i="5"/>
  <c r="N26" i="5"/>
  <c r="N34" i="5"/>
  <c r="E28" i="5"/>
  <c r="E6" i="5"/>
  <c r="E14" i="5"/>
  <c r="N16" i="5"/>
  <c r="E23" i="5"/>
  <c r="E9" i="5"/>
  <c r="N11" i="5"/>
  <c r="E24" i="5"/>
  <c r="E10" i="5"/>
  <c r="N12" i="5"/>
  <c r="E12" i="5"/>
  <c r="N14" i="5"/>
  <c r="N8" i="5"/>
  <c r="E26" i="5"/>
  <c r="N27" i="5"/>
  <c r="N21" i="5"/>
  <c r="E29" i="5"/>
  <c r="E7" i="5"/>
  <c r="E15" i="5"/>
  <c r="N9" i="5"/>
  <c r="N17" i="5"/>
  <c r="N28" i="5"/>
  <c r="E22" i="5"/>
  <c r="E30" i="5"/>
  <c r="E8" i="5"/>
  <c r="E16" i="5"/>
  <c r="N10" i="5"/>
  <c r="N18" i="5"/>
  <c r="N29" i="5"/>
  <c r="E31" i="5"/>
  <c r="E17" i="5"/>
  <c r="N5" i="5"/>
  <c r="N30" i="5"/>
  <c r="E32" i="5"/>
  <c r="E18" i="5"/>
  <c r="E34" i="5"/>
</calcChain>
</file>

<file path=xl/sharedStrings.xml><?xml version="1.0" encoding="utf-8"?>
<sst xmlns="http://schemas.openxmlformats.org/spreadsheetml/2006/main" count="82" uniqueCount="78">
  <si>
    <t>MATRIZ GUT</t>
  </si>
  <si>
    <t>Problemas</t>
  </si>
  <si>
    <t xml:space="preserve">Gravidade </t>
  </si>
  <si>
    <t>Urgência</t>
  </si>
  <si>
    <t>Tendência</t>
  </si>
  <si>
    <t>Grau critico
GxUxT</t>
  </si>
  <si>
    <t>Legenda</t>
  </si>
  <si>
    <t>DIAGRAMA DE CAUSA E EFEITO (ISHIKAWA)</t>
  </si>
  <si>
    <t>PESSOAS</t>
  </si>
  <si>
    <t>EQUIPAMENTOS</t>
  </si>
  <si>
    <t>PROCESSOS</t>
  </si>
  <si>
    <t>PROBLEMA</t>
  </si>
  <si>
    <t>MEDIÇÃO</t>
  </si>
  <si>
    <t>ESTRUTURA E AMBIÊNCIA</t>
  </si>
  <si>
    <t>MATERIAIS/ INSUMOS</t>
  </si>
  <si>
    <t>Lista de Processos/ Ações</t>
  </si>
  <si>
    <t>Listar abaixo os processos/ ações identificados, mapeados no Diagrama de Causa e Efeito. Para cada processo/ ação, listado abaixo, avaliar o nível de esforço necessário e o impacto potencial.</t>
  </si>
  <si>
    <t>Coluna1</t>
  </si>
  <si>
    <t>Processos/ Ações</t>
  </si>
  <si>
    <t>Esforço</t>
  </si>
  <si>
    <t>Impacto</t>
  </si>
  <si>
    <t>Classificação</t>
  </si>
  <si>
    <t>1. Exemplo</t>
  </si>
  <si>
    <t xml:space="preserve">Alto </t>
  </si>
  <si>
    <t>Baixo</t>
  </si>
  <si>
    <t xml:space="preserve">2. </t>
  </si>
  <si>
    <t xml:space="preserve">3. </t>
  </si>
  <si>
    <t xml:space="preserve">4. </t>
  </si>
  <si>
    <t xml:space="preserve">5. 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</si>
  <si>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</si>
  <si>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</si>
  <si>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</si>
  <si>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</si>
  <si>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</si>
  <si>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</si>
  <si>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</si>
  <si>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</si>
  <si>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</si>
  <si>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</si>
  <si>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</si>
  <si>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</si>
  <si>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</si>
  <si>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</si>
  <si>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21.</t>
  </si>
  <si>
    <t>22.</t>
  </si>
  <si>
    <t>23.</t>
  </si>
  <si>
    <t>24.</t>
  </si>
  <si>
    <t>25.</t>
  </si>
  <si>
    <t xml:space="preserve">MATRIZ DE ESFORÇO E IMPACTO </t>
  </si>
  <si>
    <t xml:space="preserve">IMPACTO </t>
  </si>
  <si>
    <t xml:space="preserve">Prioritário </t>
  </si>
  <si>
    <t xml:space="preserve">BaixoAlto </t>
  </si>
  <si>
    <t>Complexo</t>
  </si>
  <si>
    <t xml:space="preserve">Alto Alto </t>
  </si>
  <si>
    <t>ALTO</t>
  </si>
  <si>
    <t xml:space="preserve">Ver e Agir </t>
  </si>
  <si>
    <t>BaixoBaixo</t>
  </si>
  <si>
    <t xml:space="preserve">Descartar </t>
  </si>
  <si>
    <t>Alto Baixo</t>
  </si>
  <si>
    <t>BAIXO</t>
  </si>
  <si>
    <t>ESFORÇO</t>
  </si>
  <si>
    <t>Processo Mapeado: Identificação da Subpopulação</t>
  </si>
  <si>
    <t>Fornecedores</t>
  </si>
  <si>
    <t>Entradas</t>
  </si>
  <si>
    <t>Processos</t>
  </si>
  <si>
    <t>Saídas</t>
  </si>
  <si>
    <t>Clientes</t>
  </si>
  <si>
    <t>FLUXOGRAMA</t>
  </si>
  <si>
    <t>Copiar da caixa abaixo os símbolos correspondentes a sequencia de atividades do processo mapeado, montando assim o fluxograma:</t>
  </si>
  <si>
    <t>CAIXA DE SÍMBOLOS</t>
  </si>
  <si>
    <t>Início ou Fim</t>
  </si>
  <si>
    <t>Decisão</t>
  </si>
  <si>
    <t>Processo</t>
  </si>
  <si>
    <t>Subprocesso</t>
  </si>
  <si>
    <t>Operação Manual</t>
  </si>
  <si>
    <t>Conector</t>
  </si>
  <si>
    <t>Documento</t>
  </si>
  <si>
    <t>Fluxo de linha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</si>
</sst>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32">
    <font>
      <sz val="11"/>
      <color theme="1"/>
      <name val="Calibri"/>
      <family val="2"/>
      <scheme val="minor"/>
    </font>
    <font>
      <b/>
      <sz val="20"/>
      <color rgb="FF153D64"/>
      <name val="Calibri"/>
      <family val="2"/>
    </font>
    <font>
      <b/>
      <sz val="20"/>
      <color theme="3" tint="-0.499984740745262"/>
      <name val="Calibri"/>
      <family val="2"/>
    </font>
    <font>
      <sz val="11"/>
      <color rgb="FF000000"/>
      <name val="Calibri"/>
      <family val="2"/>
    </font>
    <font>
      <b/>
      <sz val="16"/>
      <color rgb="FF153D64"/>
      <name val="Calibri"/>
      <family val="2"/>
    </font>
    <font>
      <b/>
      <sz val="14"/>
      <color rgb="FF215C98"/>
      <name val="Calibri"/>
      <family val="2"/>
    </font>
    <font>
      <sz val="11"/>
      <color rgb="FF215C98"/>
      <name val="Calibri"/>
      <family val="2"/>
    </font>
    <font>
      <b/>
      <sz val="18"/>
      <color theme="3" tint="-0.499984740745262"/>
      <name val="Calibri"/>
      <family val="2"/>
    </font>
    <font>
      <b/>
      <sz val="11"/>
      <color theme="3" tint="-0.499984740745262"/>
      <name val="Calibri"/>
      <family val="2"/>
    </font>
    <font>
      <b/>
      <sz val="16"/>
      <color theme="3" tint="-0.499984740745262"/>
      <name val="Calibri"/>
      <family val="2"/>
    </font>
    <font>
      <sz val="11"/>
      <color theme="3" tint="-0.499984740745262"/>
      <name val="Calibri"/>
      <family val="2"/>
    </font>
    <font>
      <sz val="16"/>
      <color rgb="FF002060"/>
      <name val="Calibri"/>
      <scheme val="minor"/>
    </font>
    <font>
      <sz val="14"/>
      <color theme="0"/>
      <name val="Aptos"/>
      <family val="2"/>
    </font>
    <font>
      <b/>
      <sz val="12"/>
      <color theme="0"/>
      <name val="Aptos"/>
      <family val="2"/>
    </font>
    <font>
      <b/>
      <sz val="12"/>
      <color rgb="FF000000"/>
      <name val="Calibri"/>
      <charset val="1"/>
    </font>
    <font>
      <b/>
      <sz val="12"/>
      <color theme="0"/>
      <name val="Calibri"/>
      <charset val="1"/>
    </font>
    <font>
      <sz val="8"/>
      <name val="Calibri"/>
      <family val="2"/>
      <scheme val="minor"/>
    </font>
    <font>
      <b/>
      <sz val="12"/>
      <color theme="0"/>
      <name val="Calibri"/>
      <family val="2"/>
    </font>
    <font>
      <sz val="11"/>
      <name val="Calibri"/>
      <family val="2"/>
    </font>
    <font>
      <sz val="11"/>
      <color theme="0"/>
      <name val="Calibri"/>
      <family val="2"/>
      <scheme val="minor"/>
    </font>
    <font>
      <sz val="11"/>
      <color theme="0"/>
      <name val="Calibri"/>
      <family val="2"/>
    </font>
    <font>
      <b/>
      <sz val="16"/>
      <color theme="0"/>
      <name val="Calibri"/>
      <family val="2"/>
    </font>
    <font>
      <sz val="13.5"/>
      <color rgb="FF000000"/>
      <name val="Times New Roman"/>
      <charset val="1"/>
    </font>
    <font>
      <b/>
      <sz val="18"/>
      <color rgb="FFFFFFFF"/>
      <name val="Calibri"/>
      <charset val="1"/>
    </font>
    <font>
      <sz val="10"/>
      <color theme="1"/>
      <name val="Arial"/>
      <charset val="1"/>
    </font>
    <font>
      <b/>
      <sz val="14"/>
      <color rgb="FF333399"/>
      <name val="Arial"/>
      <charset val="1"/>
    </font>
    <font>
      <b/>
      <sz val="18"/>
      <color theme="4" tint="-0.499984740745262"/>
      <name val="Arial"/>
      <charset val="1"/>
    </font>
    <font>
      <b/>
      <sz val="14"/>
      <color theme="0"/>
      <name val="Calibri"/>
      <family val="2"/>
    </font>
    <font>
      <b/>
      <sz val="12"/>
      <color rgb="FF0F243E"/>
      <name val="Calibri"/>
    </font>
    <font>
      <b/>
      <sz val="11"/>
      <color theme="1"/>
      <name val="Calibri"/>
      <family val="2"/>
      <scheme val="minor"/>
    </font>
    <font>
      <sz val="14"/>
      <color rgb="FF000000"/>
      <name val="Calibri"/>
      <charset val="1"/>
    </font>
    <font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6C9EC"/>
        <bgColor rgb="FF000000"/>
      </patternFill>
    </fill>
    <fill>
      <patternFill patternType="solid">
        <fgColor rgb="FFFFD13F"/>
        <bgColor rgb="FF000000"/>
      </patternFill>
    </fill>
    <fill>
      <patternFill patternType="solid">
        <fgColor rgb="FFB5E6A2"/>
        <bgColor rgb="FF000000"/>
      </patternFill>
    </fill>
    <fill>
      <patternFill patternType="solid">
        <fgColor rgb="FFFF6D6D"/>
        <bgColor rgb="FF000000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4A66AC"/>
        <bgColor indexed="64"/>
      </patternFill>
    </fill>
    <fill>
      <patternFill patternType="solid">
        <fgColor rgb="FFD0D3E3"/>
        <bgColor indexed="64"/>
      </patternFill>
    </fill>
    <fill>
      <patternFill patternType="solid">
        <fgColor rgb="FFE9EAF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E1E5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417BB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/>
    <xf numFmtId="0" fontId="6" fillId="0" borderId="0" xfId="0" applyFont="1"/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0" fillId="2" borderId="0" xfId="0" applyFill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17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horizontal="left" vertical="center"/>
    </xf>
    <xf numFmtId="0" fontId="17" fillId="7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center"/>
    </xf>
    <xf numFmtId="0" fontId="20" fillId="0" borderId="0" xfId="0" applyFont="1"/>
    <xf numFmtId="0" fontId="19" fillId="0" borderId="0" xfId="0" applyFont="1"/>
    <xf numFmtId="0" fontId="21" fillId="0" borderId="0" xfId="0" applyFont="1"/>
    <xf numFmtId="0" fontId="22" fillId="0" borderId="0" xfId="0" applyFont="1"/>
    <xf numFmtId="0" fontId="24" fillId="2" borderId="0" xfId="0" applyFont="1" applyFill="1" applyAlignment="1">
      <alignment readingOrder="1"/>
    </xf>
    <xf numFmtId="0" fontId="25" fillId="2" borderId="0" xfId="0" applyFont="1" applyFill="1" applyAlignment="1">
      <alignment readingOrder="1"/>
    </xf>
    <xf numFmtId="164" fontId="12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4" fillId="2" borderId="14" xfId="0" applyFont="1" applyFill="1" applyBorder="1" applyAlignment="1">
      <alignment readingOrder="1"/>
    </xf>
    <xf numFmtId="0" fontId="7" fillId="2" borderId="0" xfId="0" applyFont="1" applyFill="1" applyAlignment="1">
      <alignment horizontal="center" vertical="center" wrapText="1"/>
    </xf>
    <xf numFmtId="0" fontId="27" fillId="7" borderId="1" xfId="0" applyFont="1" applyFill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5" xfId="0" applyBorder="1"/>
    <xf numFmtId="0" fontId="3" fillId="2" borderId="0" xfId="0" applyFont="1" applyFill="1"/>
    <xf numFmtId="0" fontId="2" fillId="2" borderId="0" xfId="0" applyFont="1" applyFill="1" applyAlignment="1">
      <alignment vertical="center"/>
    </xf>
    <xf numFmtId="0" fontId="31" fillId="0" borderId="0" xfId="0" applyFont="1"/>
    <xf numFmtId="0" fontId="23" fillId="8" borderId="16" xfId="0" applyFont="1" applyFill="1" applyBorder="1" applyAlignment="1">
      <alignment horizontal="center" vertical="center"/>
    </xf>
    <xf numFmtId="0" fontId="30" fillId="9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 wrapText="1"/>
    </xf>
    <xf numFmtId="0" fontId="30" fillId="10" borderId="16" xfId="0" applyFont="1" applyFill="1" applyBorder="1" applyAlignment="1">
      <alignment horizontal="center" vertical="center"/>
    </xf>
    <xf numFmtId="0" fontId="30" fillId="9" borderId="16" xfId="0" quotePrefix="1" applyFont="1" applyFill="1" applyBorder="1" applyAlignment="1">
      <alignment horizontal="center" vertical="center"/>
    </xf>
    <xf numFmtId="0" fontId="0" fillId="12" borderId="17" xfId="0" applyFill="1" applyBorder="1"/>
    <xf numFmtId="0" fontId="0" fillId="12" borderId="17" xfId="0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6" fillId="2" borderId="8" xfId="0" applyFont="1" applyFill="1" applyBorder="1" applyAlignment="1">
      <alignment horizontal="center" vertical="center" readingOrder="1"/>
    </xf>
    <xf numFmtId="0" fontId="26" fillId="2" borderId="9" xfId="0" applyFont="1" applyFill="1" applyBorder="1" applyAlignment="1">
      <alignment horizontal="center" vertical="center" readingOrder="1"/>
    </xf>
    <xf numFmtId="0" fontId="26" fillId="2" borderId="10" xfId="0" applyFont="1" applyFill="1" applyBorder="1" applyAlignment="1">
      <alignment horizontal="center" vertical="center" readingOrder="1"/>
    </xf>
    <xf numFmtId="0" fontId="26" fillId="2" borderId="11" xfId="0" applyFont="1" applyFill="1" applyBorder="1" applyAlignment="1">
      <alignment horizontal="center" vertical="center" readingOrder="1"/>
    </xf>
    <xf numFmtId="0" fontId="26" fillId="2" borderId="0" xfId="0" applyFont="1" applyFill="1" applyAlignment="1">
      <alignment horizontal="center" vertical="center" readingOrder="1"/>
    </xf>
    <xf numFmtId="0" fontId="26" fillId="2" borderId="12" xfId="0" applyFont="1" applyFill="1" applyBorder="1" applyAlignment="1">
      <alignment horizontal="center" vertical="center" readingOrder="1"/>
    </xf>
    <xf numFmtId="0" fontId="26" fillId="2" borderId="13" xfId="0" applyFont="1" applyFill="1" applyBorder="1" applyAlignment="1">
      <alignment horizontal="center" vertical="center" readingOrder="1"/>
    </xf>
    <xf numFmtId="0" fontId="26" fillId="2" borderId="14" xfId="0" applyFont="1" applyFill="1" applyBorder="1" applyAlignment="1">
      <alignment horizontal="center" vertical="center" readingOrder="1"/>
    </xf>
    <xf numFmtId="0" fontId="26" fillId="2" borderId="15" xfId="0" applyFont="1" applyFill="1" applyBorder="1" applyAlignment="1">
      <alignment horizontal="center" vertical="center" readingOrder="1"/>
    </xf>
    <xf numFmtId="0" fontId="0" fillId="0" borderId="0" xfId="0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textRotation="90" wrapText="1"/>
    </xf>
    <xf numFmtId="0" fontId="5" fillId="0" borderId="0" xfId="0" applyFont="1" applyAlignment="1">
      <alignment horizontal="center" vertical="center" textRotation="90"/>
    </xf>
    <xf numFmtId="0" fontId="7" fillId="0" borderId="0" xfId="0" applyFont="1" applyAlignment="1">
      <alignment horizontal="center" vertical="center"/>
    </xf>
    <xf numFmtId="0" fontId="18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/>
    </xf>
    <xf numFmtId="0" fontId="11" fillId="11" borderId="0" xfId="0" applyFont="1" applyFill="1" applyAlignment="1">
      <alignment horizontal="left" vertic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29" fillId="0" borderId="8" xfId="0" applyFont="1" applyBorder="1" applyAlignment="1">
      <alignment horizontal="center"/>
    </xf>
    <xf numFmtId="0" fontId="29" fillId="0" borderId="10" xfId="0" applyFont="1" applyBorder="1" applyAlignment="1">
      <alignment horizontal="center"/>
    </xf>
    <xf numFmtId="0" fontId="10" fillId="4" borderId="0" xfId="0" applyFont="1" applyFill="1" applyAlignment="1"/>
    <xf numFmtId="0" fontId="10" fillId="5" borderId="0" xfId="0" applyFont="1" applyFill="1" applyAlignment="1"/>
    <xf numFmtId="0" fontId="18" fillId="6" borderId="0" xfId="0" applyFont="1" applyFill="1" applyAlignment="1"/>
    <xf numFmtId="0" fontId="5" fillId="0" borderId="0" xfId="0" applyFont="1" applyAlignment="1"/>
  </cellXfs>
  <cellStyles count="1">
    <cellStyle name="Normal" xfId="0" builtinId="0"/>
  </cellStyles>
  <dxfs count="9">
    <dxf>
      <numFmt numFmtId="0" formatCode="General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general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charset val="1"/>
        <scheme val="none"/>
      </font>
      <fill>
        <patternFill patternType="solid">
          <fgColor indexed="64"/>
          <bgColor theme="3" tint="-0.49998474074526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colors>
    <mruColors>
      <color rgb="FFA1F0B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5.jpe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152400</xdr:rowOff>
    </xdr:from>
    <xdr:to>
      <xdr:col>14</xdr:col>
      <xdr:colOff>422275</xdr:colOff>
      <xdr:row>42</xdr:row>
      <xdr:rowOff>76200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B50D8142-2838-4A05-AED7-DDB874D41388}"/>
            </a:ext>
            <a:ext uri="{147F2762-F138-4A5C-976F-8EAC2B608ADB}">
              <a16:predDERef xmlns:a16="http://schemas.microsoft.com/office/drawing/2014/main" pred="{F7499756-9240-4FB7-8A9A-D0B7AD5C1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54150"/>
          <a:ext cx="13614400" cy="7543800"/>
        </a:xfrm>
        <a:prstGeom prst="rect">
          <a:avLst/>
        </a:prstGeom>
      </xdr:spPr>
    </xdr:pic>
    <xdr:clientData/>
  </xdr:twoCellAnchor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5058A6F-AB6B-41CE-8504-35222725D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1C67AD7-7E31-4239-A7DF-1052E6F56FD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CF801816-4B90-475B-9F5A-A5C4F271E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16329</xdr:colOff>
      <xdr:row>4</xdr:row>
      <xdr:rowOff>462644</xdr:rowOff>
    </xdr:from>
    <xdr:to>
      <xdr:col>11</xdr:col>
      <xdr:colOff>530680</xdr:colOff>
      <xdr:row>7</xdr:row>
      <xdr:rowOff>296637</xdr:rowOff>
    </xdr:to>
    <xdr:pic>
      <xdr:nvPicPr>
        <xdr:cNvPr id="6" name="Imagem 5" descr="Matriz GUT   Guia completo">
          <a:extLst>
            <a:ext uri="{FF2B5EF4-FFF2-40B4-BE49-F238E27FC236}">
              <a16:creationId xmlns:a16="http://schemas.microsoft.com/office/drawing/2014/main" id="{C2D57CEF-4E97-38B1-B4E4-9A3CFCF07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1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62115" y="2530930"/>
          <a:ext cx="5344886" cy="128995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2097901</xdr:colOff>
      <xdr:row>0</xdr:row>
      <xdr:rowOff>190500</xdr:rowOff>
    </xdr:from>
    <xdr:to>
      <xdr:col>7</xdr:col>
      <xdr:colOff>150419</xdr:colOff>
      <xdr:row>0</xdr:row>
      <xdr:rowOff>781050</xdr:rowOff>
    </xdr:to>
    <xdr:pic>
      <xdr:nvPicPr>
        <xdr:cNvPr id="24" name="Imagem 23">
          <a:extLst>
            <a:ext uri="{FF2B5EF4-FFF2-40B4-BE49-F238E27FC236}">
              <a16:creationId xmlns:a16="http://schemas.microsoft.com/office/drawing/2014/main" id="{0EC9FD49-F394-429E-A61B-C177334045AE}"/>
            </a:ext>
            <a:ext uri="{147F2762-F138-4A5C-976F-8EAC2B608ADB}">
              <a16:predDERef xmlns:a16="http://schemas.microsoft.com/office/drawing/2014/main" pred="{C2D57CEF-4E97-38B1-B4E4-9A3CFCF07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593451" y="190500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0</xdr:col>
      <xdr:colOff>1181100</xdr:colOff>
      <xdr:row>0</xdr:row>
      <xdr:rowOff>0</xdr:rowOff>
    </xdr:from>
    <xdr:to>
      <xdr:col>1</xdr:col>
      <xdr:colOff>1730375</xdr:colOff>
      <xdr:row>0</xdr:row>
      <xdr:rowOff>860425</xdr:rowOff>
    </xdr:to>
    <xdr:pic>
      <xdr:nvPicPr>
        <xdr:cNvPr id="25" name="Imagem 24">
          <a:extLst>
            <a:ext uri="{FF2B5EF4-FFF2-40B4-BE49-F238E27FC236}">
              <a16:creationId xmlns:a16="http://schemas.microsoft.com/office/drawing/2014/main" id="{DC4A6C03-1A9E-4AC1-B5CA-F1D20C01AF18}"/>
            </a:ext>
            <a:ext uri="{147F2762-F138-4A5C-976F-8EAC2B608ADB}">
              <a16:predDERef xmlns:a16="http://schemas.microsoft.com/office/drawing/2014/main" pred="{0EC9FD49-F394-429E-A61B-C177334045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181100" y="0"/>
          <a:ext cx="3044825" cy="86042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0</xdr:col>
      <xdr:colOff>1019176</xdr:colOff>
      <xdr:row>0</xdr:row>
      <xdr:rowOff>801503</xdr:rowOff>
    </xdr:to>
    <xdr:pic>
      <xdr:nvPicPr>
        <xdr:cNvPr id="26" name="Imagem 25">
          <a:extLst>
            <a:ext uri="{FF2B5EF4-FFF2-40B4-BE49-F238E27FC236}">
              <a16:creationId xmlns:a16="http://schemas.microsoft.com/office/drawing/2014/main" id="{EF92EED1-DC2E-40CF-BF32-CB899FB0B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BF508F6-E4CE-4891-8C53-891AFEAD1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2E7123EB-A114-4DA4-9EC0-DC25E2C5468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1289CD4D-A288-49F0-92D6-960E98F25D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3526651</xdr:colOff>
      <xdr:row>0</xdr:row>
      <xdr:rowOff>171450</xdr:rowOff>
    </xdr:from>
    <xdr:to>
      <xdr:col>8</xdr:col>
      <xdr:colOff>74219</xdr:colOff>
      <xdr:row>0</xdr:row>
      <xdr:rowOff>762000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77474B5F-B700-40C4-8CA4-525200F0DF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136251" y="171450"/>
          <a:ext cx="9463468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2</xdr:col>
      <xdr:colOff>3181350</xdr:colOff>
      <xdr:row>0</xdr:row>
      <xdr:rowOff>860425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E2DF622A-244A-4051-A93D-A4FFE2E0B2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2</xdr:col>
      <xdr:colOff>415926</xdr:colOff>
      <xdr:row>0</xdr:row>
      <xdr:rowOff>801503</xdr:rowOff>
    </xdr:to>
    <xdr:pic>
      <xdr:nvPicPr>
        <xdr:cNvPr id="10" name="Imagem 9">
          <a:extLst>
            <a:ext uri="{FF2B5EF4-FFF2-40B4-BE49-F238E27FC236}">
              <a16:creationId xmlns:a16="http://schemas.microsoft.com/office/drawing/2014/main" id="{285A7736-CCAA-4EEB-9333-C896CA4BF0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14" name="Imagem 13">
          <a:extLst>
            <a:ext uri="{FF2B5EF4-FFF2-40B4-BE49-F238E27FC236}">
              <a16:creationId xmlns:a16="http://schemas.microsoft.com/office/drawing/2014/main" id="{099D0148-217E-439A-AEEE-5DDBA71EDF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15" name="Imagem 14">
          <a:extLst>
            <a:ext uri="{FF2B5EF4-FFF2-40B4-BE49-F238E27FC236}">
              <a16:creationId xmlns:a16="http://schemas.microsoft.com/office/drawing/2014/main" id="{DDC60D0B-8E42-4840-AAE8-7AEA0643277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16" name="Imagem 15">
          <a:extLst>
            <a:ext uri="{FF2B5EF4-FFF2-40B4-BE49-F238E27FC236}">
              <a16:creationId xmlns:a16="http://schemas.microsoft.com/office/drawing/2014/main" id="{30EEBEF1-8759-402C-A2F9-E4639C97F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152400</xdr:rowOff>
    </xdr:from>
    <xdr:to>
      <xdr:col>4</xdr:col>
      <xdr:colOff>2181225</xdr:colOff>
      <xdr:row>3</xdr:row>
      <xdr:rowOff>0</xdr:rowOff>
    </xdr:to>
    <xdr:sp macro="" textlink="">
      <xdr:nvSpPr>
        <xdr:cNvPr id="24" name="Retângulo Arredondado 23">
          <a:extLst>
            <a:ext uri="{FF2B5EF4-FFF2-40B4-BE49-F238E27FC236}">
              <a16:creationId xmlns:a16="http://schemas.microsoft.com/office/drawing/2014/main" id="{58257477-AE5D-4C6F-9C4D-D1E0B9840E81}"/>
            </a:ext>
            <a:ext uri="{147F2762-F138-4A5C-976F-8EAC2B608ADB}">
              <a16:predDERef xmlns:a16="http://schemas.microsoft.com/office/drawing/2014/main" pred="{E98359D8-5AA5-4BD2-9052-2BF8D86BD4C7}"/>
            </a:ext>
          </a:extLst>
        </xdr:cNvPr>
        <xdr:cNvSpPr/>
      </xdr:nvSpPr>
      <xdr:spPr>
        <a:xfrm>
          <a:off x="9525" y="1104900"/>
          <a:ext cx="11134725" cy="371475"/>
        </a:xfrm>
        <a:prstGeom prst="roundRect">
          <a:avLst/>
        </a:prstGeom>
        <a:solidFill>
          <a:schemeClr val="tx2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marL="0" marR="0" indent="0" algn="l">
            <a:lnSpc>
              <a:spcPct val="100000"/>
            </a:lnSpc>
            <a:spcBef>
              <a:spcPts val="0"/>
            </a:spcBef>
            <a:spcAft>
              <a:spcPts val="0"/>
            </a:spcAft>
          </a:pPr>
          <a:r>
            <a:rPr lang="en-US" sz="2800" b="1" i="0" u="none" strike="noStrike">
              <a:solidFill>
                <a:srgbClr val="002060"/>
              </a:solidFill>
              <a:latin typeface="Calibri" panose="020F0502020204030204" pitchFamily="34" charset="0"/>
              <a:cs typeface="Calibri" panose="020F0502020204030204" pitchFamily="34" charset="0"/>
            </a:rPr>
            <a:t>SIPOC</a:t>
          </a:r>
        </a:p>
      </xdr:txBody>
    </xdr:sp>
    <xdr:clientData/>
  </xdr:twoCellAnchor>
  <xdr:twoCellAnchor editAs="oneCell">
    <xdr:from>
      <xdr:col>2</xdr:col>
      <xdr:colOff>1612126</xdr:colOff>
      <xdr:row>0</xdr:row>
      <xdr:rowOff>152400</xdr:rowOff>
    </xdr:from>
    <xdr:to>
      <xdr:col>7</xdr:col>
      <xdr:colOff>125373</xdr:colOff>
      <xdr:row>0</xdr:row>
      <xdr:rowOff>742950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84D91B3D-1D0F-4D5E-8829-CC690D7EC2A6}"/>
            </a:ext>
            <a:ext uri="{147F2762-F138-4A5C-976F-8EAC2B608ADB}">
              <a16:predDERef xmlns:a16="http://schemas.microsoft.com/office/drawing/2014/main" pred="{58257477-AE5D-4C6F-9C4D-D1E0B9840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241276" y="152400"/>
          <a:ext cx="9419372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2</xdr:col>
      <xdr:colOff>1121480</xdr:colOff>
      <xdr:row>0</xdr:row>
      <xdr:rowOff>860425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B7EE922D-D08B-4224-A886-B07E723FCF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0</xdr:col>
      <xdr:colOff>1016354</xdr:colOff>
      <xdr:row>0</xdr:row>
      <xdr:rowOff>801503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D2C8CE0E-B50D-46D5-AE35-814C5F0BA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352425</xdr:colOff>
      <xdr:row>7</xdr:row>
      <xdr:rowOff>19050</xdr:rowOff>
    </xdr:from>
    <xdr:to>
      <xdr:col>2</xdr:col>
      <xdr:colOff>647700</xdr:colOff>
      <xdr:row>9</xdr:row>
      <xdr:rowOff>95250</xdr:rowOff>
    </xdr:to>
    <xdr:sp macro="" textlink="">
      <xdr:nvSpPr>
        <xdr:cNvPr id="6" name="Fluxograma: Terminação 5">
          <a:extLst>
            <a:ext uri="{FF2B5EF4-FFF2-40B4-BE49-F238E27FC236}">
              <a16:creationId xmlns:a16="http://schemas.microsoft.com/office/drawing/2014/main" id="{AFF46D79-C967-F02A-ED07-7DEC17B8C03D}"/>
            </a:ext>
            <a:ext uri="{147F2762-F138-4A5C-976F-8EAC2B608ADB}">
              <a16:predDERef xmlns:a16="http://schemas.microsoft.com/office/drawing/2014/main" pred="{9D2F6F22-0708-47A9-9D0D-300E5C0EEC97}"/>
            </a:ext>
          </a:extLst>
        </xdr:cNvPr>
        <xdr:cNvSpPr/>
      </xdr:nvSpPr>
      <xdr:spPr>
        <a:xfrm>
          <a:off x="962025" y="2219325"/>
          <a:ext cx="1257300" cy="457200"/>
        </a:xfrm>
        <a:prstGeom prst="flowChartTerminator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r>
            <a:rPr lang="en-US" sz="1100" b="0" i="0" u="none" strike="noStrike">
              <a:solidFill>
                <a:schemeClr val="lt1"/>
              </a:solidFill>
              <a:latin typeface="Calibri" panose="020F0502020204030204" pitchFamily="34" charset="0"/>
              <a:cs typeface="Calibri" panose="020F0502020204030204" pitchFamily="34" charset="0"/>
            </a:rPr>
            <a:t>rr</a:t>
          </a:r>
        </a:p>
      </xdr:txBody>
    </xdr:sp>
    <xdr:clientData/>
  </xdr:twoCellAnchor>
  <xdr:twoCellAnchor>
    <xdr:from>
      <xdr:col>1</xdr:col>
      <xdr:colOff>485775</xdr:colOff>
      <xdr:row>11</xdr:row>
      <xdr:rowOff>133350</xdr:rowOff>
    </xdr:from>
    <xdr:to>
      <xdr:col>2</xdr:col>
      <xdr:colOff>476250</xdr:colOff>
      <xdr:row>15</xdr:row>
      <xdr:rowOff>9525</xdr:rowOff>
    </xdr:to>
    <xdr:sp macro="" textlink="">
      <xdr:nvSpPr>
        <xdr:cNvPr id="8" name="Fluxograma: Decisão 7">
          <a:extLst>
            <a:ext uri="{FF2B5EF4-FFF2-40B4-BE49-F238E27FC236}">
              <a16:creationId xmlns:a16="http://schemas.microsoft.com/office/drawing/2014/main" id="{EB3A35FB-8D8F-7609-996A-49B308E93390}"/>
            </a:ext>
            <a:ext uri="{147F2762-F138-4A5C-976F-8EAC2B608ADB}">
              <a16:predDERef xmlns:a16="http://schemas.microsoft.com/office/drawing/2014/main" pred="{AFF46D79-C967-F02A-ED07-7DEC17B8C03D}"/>
            </a:ext>
          </a:extLst>
        </xdr:cNvPr>
        <xdr:cNvSpPr/>
      </xdr:nvSpPr>
      <xdr:spPr>
        <a:xfrm>
          <a:off x="1095375" y="3095625"/>
          <a:ext cx="952500" cy="638175"/>
        </a:xfrm>
        <a:prstGeom prst="flowChartDecision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342900</xdr:colOff>
      <xdr:row>18</xdr:row>
      <xdr:rowOff>47625</xdr:rowOff>
    </xdr:from>
    <xdr:to>
      <xdr:col>2</xdr:col>
      <xdr:colOff>581025</xdr:colOff>
      <xdr:row>21</xdr:row>
      <xdr:rowOff>85725</xdr:rowOff>
    </xdr:to>
    <xdr:sp macro="" textlink="">
      <xdr:nvSpPr>
        <xdr:cNvPr id="9" name="Fluxograma: Processo 8">
          <a:extLst>
            <a:ext uri="{FF2B5EF4-FFF2-40B4-BE49-F238E27FC236}">
              <a16:creationId xmlns:a16="http://schemas.microsoft.com/office/drawing/2014/main" id="{F40E5F59-A8C0-6779-F78B-A498D8763323}"/>
            </a:ext>
            <a:ext uri="{147F2762-F138-4A5C-976F-8EAC2B608ADB}">
              <a16:predDERef xmlns:a16="http://schemas.microsoft.com/office/drawing/2014/main" pred="{EB3A35FB-8D8F-7609-996A-49B308E93390}"/>
            </a:ext>
          </a:extLst>
        </xdr:cNvPr>
        <xdr:cNvSpPr/>
      </xdr:nvSpPr>
      <xdr:spPr>
        <a:xfrm>
          <a:off x="952500" y="4343400"/>
          <a:ext cx="1200150" cy="609600"/>
        </a:xfrm>
        <a:prstGeom prst="flowChartProcess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400050</xdr:colOff>
      <xdr:row>23</xdr:row>
      <xdr:rowOff>133350</xdr:rowOff>
    </xdr:from>
    <xdr:to>
      <xdr:col>2</xdr:col>
      <xdr:colOff>514350</xdr:colOff>
      <xdr:row>28</xdr:row>
      <xdr:rowOff>9525</xdr:rowOff>
    </xdr:to>
    <xdr:sp macro="" textlink="">
      <xdr:nvSpPr>
        <xdr:cNvPr id="10" name="Fluxograma: Processo Predefinido 9">
          <a:extLst>
            <a:ext uri="{FF2B5EF4-FFF2-40B4-BE49-F238E27FC236}">
              <a16:creationId xmlns:a16="http://schemas.microsoft.com/office/drawing/2014/main" id="{4F296B19-0F87-F66F-67A2-06C231D4502E}"/>
            </a:ext>
            <a:ext uri="{147F2762-F138-4A5C-976F-8EAC2B608ADB}">
              <a16:predDERef xmlns:a16="http://schemas.microsoft.com/office/drawing/2014/main" pred="{F40E5F59-A8C0-6779-F78B-A498D8763323}"/>
            </a:ext>
          </a:extLst>
        </xdr:cNvPr>
        <xdr:cNvSpPr/>
      </xdr:nvSpPr>
      <xdr:spPr>
        <a:xfrm>
          <a:off x="1009650" y="5381625"/>
          <a:ext cx="1076325" cy="828675"/>
        </a:xfrm>
        <a:prstGeom prst="flowChartPredefinedProcess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342900</xdr:colOff>
      <xdr:row>30</xdr:row>
      <xdr:rowOff>171450</xdr:rowOff>
    </xdr:from>
    <xdr:to>
      <xdr:col>2</xdr:col>
      <xdr:colOff>552450</xdr:colOff>
      <xdr:row>34</xdr:row>
      <xdr:rowOff>152400</xdr:rowOff>
    </xdr:to>
    <xdr:sp macro="" textlink="">
      <xdr:nvSpPr>
        <xdr:cNvPr id="11" name="Fluxograma: Operação Manual 10">
          <a:extLst>
            <a:ext uri="{FF2B5EF4-FFF2-40B4-BE49-F238E27FC236}">
              <a16:creationId xmlns:a16="http://schemas.microsoft.com/office/drawing/2014/main" id="{433EB7E7-A9A4-6C37-8F7B-3BEC1D71BB3B}"/>
            </a:ext>
            <a:ext uri="{147F2762-F138-4A5C-976F-8EAC2B608ADB}">
              <a16:predDERef xmlns:a16="http://schemas.microsoft.com/office/drawing/2014/main" pred="{4F296B19-0F87-F66F-67A2-06C231D4502E}"/>
            </a:ext>
          </a:extLst>
        </xdr:cNvPr>
        <xdr:cNvSpPr/>
      </xdr:nvSpPr>
      <xdr:spPr>
        <a:xfrm>
          <a:off x="952500" y="6753225"/>
          <a:ext cx="1171575" cy="742950"/>
        </a:xfrm>
        <a:prstGeom prst="flowChartManualOperation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514350</xdr:colOff>
      <xdr:row>37</xdr:row>
      <xdr:rowOff>161925</xdr:rowOff>
    </xdr:from>
    <xdr:to>
      <xdr:col>2</xdr:col>
      <xdr:colOff>428625</xdr:colOff>
      <xdr:row>42</xdr:row>
      <xdr:rowOff>38100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BD72CA6E-4C2A-98AD-E9E8-381BB6A7875A}"/>
            </a:ext>
            <a:ext uri="{147F2762-F138-4A5C-976F-8EAC2B608ADB}">
              <a16:predDERef xmlns:a16="http://schemas.microsoft.com/office/drawing/2014/main" pred="{433EB7E7-A9A4-6C37-8F7B-3BEC1D71BB3B}"/>
            </a:ext>
          </a:extLst>
        </xdr:cNvPr>
        <xdr:cNvSpPr/>
      </xdr:nvSpPr>
      <xdr:spPr>
        <a:xfrm>
          <a:off x="1123950" y="8410575"/>
          <a:ext cx="876300" cy="828675"/>
        </a:xfrm>
        <a:prstGeom prst="ellipse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400050</xdr:colOff>
      <xdr:row>44</xdr:row>
      <xdr:rowOff>161925</xdr:rowOff>
    </xdr:from>
    <xdr:to>
      <xdr:col>2</xdr:col>
      <xdr:colOff>504825</xdr:colOff>
      <xdr:row>48</xdr:row>
      <xdr:rowOff>142875</xdr:rowOff>
    </xdr:to>
    <xdr:sp macro="" textlink="">
      <xdr:nvSpPr>
        <xdr:cNvPr id="13" name="Fluxograma: Documento 12">
          <a:extLst>
            <a:ext uri="{FF2B5EF4-FFF2-40B4-BE49-F238E27FC236}">
              <a16:creationId xmlns:a16="http://schemas.microsoft.com/office/drawing/2014/main" id="{FC11CD3E-B42A-781C-0467-AC0612E0A0B8}"/>
            </a:ext>
            <a:ext uri="{147F2762-F138-4A5C-976F-8EAC2B608ADB}">
              <a16:predDERef xmlns:a16="http://schemas.microsoft.com/office/drawing/2014/main" pred="{BD72CA6E-4C2A-98AD-E9E8-381BB6A7875A}"/>
            </a:ext>
          </a:extLst>
        </xdr:cNvPr>
        <xdr:cNvSpPr/>
      </xdr:nvSpPr>
      <xdr:spPr>
        <a:xfrm>
          <a:off x="1009650" y="9744075"/>
          <a:ext cx="1066800" cy="742950"/>
        </a:xfrm>
        <a:prstGeom prst="flowChartDocument">
          <a:avLst/>
        </a:prstGeom>
        <a:solidFill>
          <a:schemeClr val="bg1"/>
        </a:solidFill>
        <a:ln w="28575">
          <a:solidFill>
            <a:srgbClr val="0070C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>
    <xdr:from>
      <xdr:col>1</xdr:col>
      <xdr:colOff>285750</xdr:colOff>
      <xdr:row>52</xdr:row>
      <xdr:rowOff>85725</xdr:rowOff>
    </xdr:from>
    <xdr:to>
      <xdr:col>2</xdr:col>
      <xdr:colOff>523875</xdr:colOff>
      <xdr:row>52</xdr:row>
      <xdr:rowOff>95250</xdr:rowOff>
    </xdr:to>
    <xdr:cxnSp macro="">
      <xdr:nvCxnSpPr>
        <xdr:cNvPr id="14" name="Conector Reto 13">
          <a:extLst>
            <a:ext uri="{FF2B5EF4-FFF2-40B4-BE49-F238E27FC236}">
              <a16:creationId xmlns:a16="http://schemas.microsoft.com/office/drawing/2014/main" id="{DF805D29-7361-D0BB-6743-41945565C550}"/>
            </a:ext>
            <a:ext uri="{147F2762-F138-4A5C-976F-8EAC2B608ADB}">
              <a16:predDERef xmlns:a16="http://schemas.microsoft.com/office/drawing/2014/main" pred="{FC11CD3E-B42A-781C-0467-AC0612E0A0B8}"/>
            </a:ext>
          </a:extLst>
        </xdr:cNvPr>
        <xdr:cNvCxnSpPr>
          <a:cxnSpLocks/>
        </xdr:cNvCxnSpPr>
      </xdr:nvCxnSpPr>
      <xdr:spPr>
        <a:xfrm flipV="1">
          <a:off x="895350" y="11191875"/>
          <a:ext cx="1200150" cy="9525"/>
        </a:xfrm>
        <a:prstGeom prst="line">
          <a:avLst/>
        </a:prstGeom>
        <a:ln w="28575">
          <a:solidFill>
            <a:srgbClr val="0070C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619125</xdr:colOff>
      <xdr:row>10</xdr:row>
      <xdr:rowOff>133350</xdr:rowOff>
    </xdr:from>
    <xdr:to>
      <xdr:col>4</xdr:col>
      <xdr:colOff>885825</xdr:colOff>
      <xdr:row>13</xdr:row>
      <xdr:rowOff>133350</xdr:rowOff>
    </xdr:to>
    <xdr:sp macro="" textlink="">
      <xdr:nvSpPr>
        <xdr:cNvPr id="2" name="Retângulo Arredondado 1">
          <a:extLst>
            <a:ext uri="{FF2B5EF4-FFF2-40B4-BE49-F238E27FC236}">
              <a16:creationId xmlns:a16="http://schemas.microsoft.com/office/drawing/2014/main" id="{127F1F12-092D-088C-8B0A-4872FF1AD960}"/>
            </a:ext>
            <a:ext uri="{147F2762-F138-4A5C-976F-8EAC2B608ADB}">
              <a16:predDERef xmlns:a16="http://schemas.microsoft.com/office/drawing/2014/main" pred="{DF805D29-7361-D0BB-6743-41945565C550}"/>
            </a:ext>
          </a:extLst>
        </xdr:cNvPr>
        <xdr:cNvSpPr/>
      </xdr:nvSpPr>
      <xdr:spPr>
        <a:xfrm>
          <a:off x="3152775" y="2981325"/>
          <a:ext cx="1228725" cy="5429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marL="0" indent="0" algn="l"/>
          <a:endParaRPr lang="en-US" sz="1100" b="0" i="0" u="none" strike="noStrike">
            <a:solidFill>
              <a:schemeClr val="lt1"/>
            </a:solidFill>
            <a:latin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twoCellAnchor>
    <xdr:from>
      <xdr:col>16</xdr:col>
      <xdr:colOff>476250</xdr:colOff>
      <xdr:row>13</xdr:row>
      <xdr:rowOff>0</xdr:rowOff>
    </xdr:from>
    <xdr:to>
      <xdr:col>20</xdr:col>
      <xdr:colOff>114300</xdr:colOff>
      <xdr:row>16</xdr:row>
      <xdr:rowOff>76200</xdr:rowOff>
    </xdr:to>
    <xdr:sp macro="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BD319217-5F75-4867-A5F6-CEA803C508B4}"/>
            </a:ext>
            <a:ext uri="{147F2762-F138-4A5C-976F-8EAC2B608ADB}">
              <a16:predDERef xmlns:a16="http://schemas.microsoft.com/office/drawing/2014/main" pred="{127F1F12-092D-088C-8B0A-4872FF1AD960}"/>
            </a:ext>
          </a:extLst>
        </xdr:cNvPr>
        <xdr:cNvSpPr/>
      </xdr:nvSpPr>
      <xdr:spPr>
        <a:xfrm>
          <a:off x="15516225" y="3390900"/>
          <a:ext cx="2428875" cy="6191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en-US"/>
        </a:p>
      </xdr:txBody>
    </xdr:sp>
    <xdr:clientData/>
  </xdr:twoCellAnchor>
  <xdr:twoCellAnchor>
    <xdr:from>
      <xdr:col>4</xdr:col>
      <xdr:colOff>66675</xdr:colOff>
      <xdr:row>12</xdr:row>
      <xdr:rowOff>38100</xdr:rowOff>
    </xdr:from>
    <xdr:to>
      <xdr:col>5</xdr:col>
      <xdr:colOff>742950</xdr:colOff>
      <xdr:row>12</xdr:row>
      <xdr:rowOff>47625</xdr:rowOff>
    </xdr:to>
    <xdr:cxnSp macro="">
      <xdr:nvCxnSpPr>
        <xdr:cNvPr id="15" name="Conector Reto 14">
          <a:extLst>
            <a:ext uri="{FF2B5EF4-FFF2-40B4-BE49-F238E27FC236}">
              <a16:creationId xmlns:a16="http://schemas.microsoft.com/office/drawing/2014/main" id="{4A632202-3563-7116-B6AD-825091B29D26}"/>
            </a:ext>
            <a:ext uri="{147F2762-F138-4A5C-976F-8EAC2B608ADB}">
              <a16:predDERef xmlns:a16="http://schemas.microsoft.com/office/drawing/2014/main" pred="{BD319217-5F75-4867-A5F6-CEA803C508B4}"/>
            </a:ext>
          </a:extLst>
        </xdr:cNvPr>
        <xdr:cNvCxnSpPr>
          <a:cxnSpLocks/>
        </xdr:cNvCxnSpPr>
      </xdr:nvCxnSpPr>
      <xdr:spPr>
        <a:xfrm>
          <a:off x="3562350" y="3248025"/>
          <a:ext cx="1638300" cy="9525"/>
        </a:xfrm>
        <a:prstGeom prst="line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790575</xdr:colOff>
      <xdr:row>10</xdr:row>
      <xdr:rowOff>47625</xdr:rowOff>
    </xdr:from>
    <xdr:to>
      <xdr:col>7</xdr:col>
      <xdr:colOff>657225</xdr:colOff>
      <xdr:row>14</xdr:row>
      <xdr:rowOff>76200</xdr:rowOff>
    </xdr:to>
    <xdr:sp macro="" textlink="">
      <xdr:nvSpPr>
        <xdr:cNvPr id="17" name="Retângulo 16">
          <a:extLst>
            <a:ext uri="{FF2B5EF4-FFF2-40B4-BE49-F238E27FC236}">
              <a16:creationId xmlns:a16="http://schemas.microsoft.com/office/drawing/2014/main" id="{9D970B88-138D-0671-9223-EB581192C7C2}"/>
            </a:ext>
            <a:ext uri="{147F2762-F138-4A5C-976F-8EAC2B608ADB}">
              <a16:predDERef xmlns:a16="http://schemas.microsoft.com/office/drawing/2014/main" pred="{4A632202-3563-7116-B6AD-825091B29D26}"/>
            </a:ext>
          </a:extLst>
        </xdr:cNvPr>
        <xdr:cNvSpPr/>
      </xdr:nvSpPr>
      <xdr:spPr>
        <a:xfrm>
          <a:off x="5248275" y="2895600"/>
          <a:ext cx="1790700" cy="75247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  <xdr:twoCellAnchor editAs="oneCell">
    <xdr:from>
      <xdr:col>4</xdr:col>
      <xdr:colOff>878701</xdr:colOff>
      <xdr:row>0</xdr:row>
      <xdr:rowOff>142875</xdr:rowOff>
    </xdr:from>
    <xdr:to>
      <xdr:col>14</xdr:col>
      <xdr:colOff>674294</xdr:colOff>
      <xdr:row>0</xdr:row>
      <xdr:rowOff>733425</xdr:rowOff>
    </xdr:to>
    <xdr:pic>
      <xdr:nvPicPr>
        <xdr:cNvPr id="20" name="Imagem 19">
          <a:extLst>
            <a:ext uri="{FF2B5EF4-FFF2-40B4-BE49-F238E27FC236}">
              <a16:creationId xmlns:a16="http://schemas.microsoft.com/office/drawing/2014/main" id="{E7607AC4-B264-4AD8-972E-402FEF1DF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374376" y="142875"/>
          <a:ext cx="9415843" cy="590550"/>
        </a:xfrm>
        <a:prstGeom prst="rect">
          <a:avLst/>
        </a:prstGeom>
      </xdr:spPr>
    </xdr:pic>
    <xdr:clientData/>
  </xdr:twoCellAnchor>
  <xdr:twoCellAnchor editAs="oneCell">
    <xdr:from>
      <xdr:col>1</xdr:col>
      <xdr:colOff>390525</xdr:colOff>
      <xdr:row>0</xdr:row>
      <xdr:rowOff>0</xdr:rowOff>
    </xdr:from>
    <xdr:to>
      <xdr:col>4</xdr:col>
      <xdr:colOff>542925</xdr:colOff>
      <xdr:row>1</xdr:row>
      <xdr:rowOff>0</xdr:rowOff>
    </xdr:to>
    <xdr:pic>
      <xdr:nvPicPr>
        <xdr:cNvPr id="21" name="Imagem 20">
          <a:extLst>
            <a:ext uri="{FF2B5EF4-FFF2-40B4-BE49-F238E27FC236}">
              <a16:creationId xmlns:a16="http://schemas.microsoft.com/office/drawing/2014/main" id="{A88CC828-9AB7-41C6-A4FD-49AC6D692A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7421" b="55246"/>
        <a:stretch/>
      </xdr:blipFill>
      <xdr:spPr>
        <a:xfrm>
          <a:off x="1000125" y="0"/>
          <a:ext cx="3038475" cy="866775"/>
        </a:xfrm>
        <a:prstGeom prst="rect">
          <a:avLst/>
        </a:prstGeom>
      </xdr:spPr>
    </xdr:pic>
    <xdr:clientData/>
  </xdr:twoCellAnchor>
  <xdr:twoCellAnchor editAs="oneCell">
    <xdr:from>
      <xdr:col>0</xdr:col>
      <xdr:colOff>165532</xdr:colOff>
      <xdr:row>0</xdr:row>
      <xdr:rowOff>58066</xdr:rowOff>
    </xdr:from>
    <xdr:to>
      <xdr:col>1</xdr:col>
      <xdr:colOff>409576</xdr:colOff>
      <xdr:row>0</xdr:row>
      <xdr:rowOff>801503</xdr:rowOff>
    </xdr:to>
    <xdr:pic>
      <xdr:nvPicPr>
        <xdr:cNvPr id="22" name="Imagem 21">
          <a:extLst>
            <a:ext uri="{FF2B5EF4-FFF2-40B4-BE49-F238E27FC236}">
              <a16:creationId xmlns:a16="http://schemas.microsoft.com/office/drawing/2014/main" id="{3F3E81F1-4129-4351-98E4-E8516BDBA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532" y="58066"/>
          <a:ext cx="853644" cy="74343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A9B292B-F0BB-4BA4-BA83-137105BDA9DB}" name="Tabela1" displayName="Tabela1" ref="B7:F32" totalsRowShown="0" headerRowDxfId="8" headerRowBorderDxfId="6" tableBorderDxfId="7" totalsRowBorderDxfId="5">
  <tableColumns count="5">
    <tableColumn id="5" xr3:uid="{B712082F-050B-4E93-B6F4-5D90461DB11D}" name="Coluna1" dataDxfId="4">
      <calculatedColumnFormula>CONCATENATE(Tabela1[[#This Row],[Esforço]],Tabela1[[#This Row],[Impacto]])</calculatedColumnFormula>
    </tableColumn>
    <tableColumn id="1" xr3:uid="{0327482B-3914-418A-AA0D-0FCF903F0322}" name="Processos/ Ações" dataDxfId="3"/>
    <tableColumn id="2" xr3:uid="{4945EEC6-8345-488B-9A99-29972D934749}" name="Esforço" dataDxfId="2"/>
    <tableColumn id="3" xr3:uid="{C33E3689-4E7F-4AF6-9BB9-41A6BDD7BB0C}" name="Impacto" dataDxfId="1"/>
    <tableColumn id="6" xr3:uid="{873BD001-0878-42E2-B155-A66DAA2E5B3D}" name="Classificação" dataDxfId="0">
      <calculatedColumnFormula>COUNTIF($B$8:B8,B8)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888F39-7EA4-4223-85A1-3EE476039DC7}">
  <dimension ref="A1:P1"/>
  <sheetViews>
    <sheetView showGridLines="0" zoomScaleNormal="100" workbookViewId="0">
      <pane ySplit="1" topLeftCell="A2" activePane="bottomLeft" state="frozen"/>
      <selection pane="bottomLeft"/>
    </sheetView>
  </sheetViews>
  <sheetFormatPr defaultRowHeight="14.45"/>
  <cols>
    <col min="2" max="17" width="14.42578125" customWidth="1"/>
  </cols>
  <sheetData>
    <row r="1" spans="1:16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</sheetData>
  <mergeCells count="1">
    <mergeCell ref="A1:P1"/>
  </mergeCells>
  <pageMargins left="0.7" right="0.7" top="0.75" bottom="0.75" header="0.3" footer="0.3"/>
  <pageSetup paperSize="9" scale="39" orientation="portrait" r:id="rId1"/>
  <colBreaks count="1" manualBreakCount="1">
    <brk id="16" max="42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36997-4883-49F3-80BE-72543A985521}">
  <dimension ref="A1:Y22"/>
  <sheetViews>
    <sheetView showGridLines="0" topLeftCell="C1" zoomScaleNormal="100" workbookViewId="0">
      <pane ySplit="1" topLeftCell="A2" activePane="bottomLeft" state="frozen"/>
      <selection pane="bottomLeft" activeCell="A2" sqref="A2"/>
    </sheetView>
  </sheetViews>
  <sheetFormatPr defaultRowHeight="14.45"/>
  <cols>
    <col min="1" max="1" width="37.42578125" customWidth="1"/>
    <col min="2" max="2" width="44.42578125" customWidth="1"/>
    <col min="3" max="3" width="43.5703125" customWidth="1"/>
    <col min="4" max="4" width="39.140625" customWidth="1"/>
    <col min="5" max="17" width="14.42578125" customWidth="1"/>
  </cols>
  <sheetData>
    <row r="1" spans="1:25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25" ht="46.5" customHeight="1">
      <c r="A3" s="58" t="s">
        <v>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1"/>
    </row>
    <row r="5" spans="1:25" ht="36.950000000000003">
      <c r="A5" s="41" t="s">
        <v>1</v>
      </c>
      <c r="B5" s="41" t="s">
        <v>2</v>
      </c>
      <c r="C5" s="41" t="s">
        <v>3</v>
      </c>
      <c r="D5" s="41" t="s">
        <v>4</v>
      </c>
      <c r="E5" s="41" t="s">
        <v>5</v>
      </c>
      <c r="G5" s="40" t="s">
        <v>6</v>
      </c>
    </row>
    <row r="6" spans="1:25" ht="39" customHeight="1">
      <c r="A6" s="20"/>
      <c r="B6" s="25"/>
      <c r="C6" s="25"/>
      <c r="D6" s="25"/>
      <c r="E6" s="25">
        <f>B6*C6*D6</f>
        <v>0</v>
      </c>
    </row>
    <row r="7" spans="1:25" ht="39" customHeight="1">
      <c r="A7" s="20"/>
      <c r="B7" s="25"/>
      <c r="C7" s="25"/>
      <c r="D7" s="25"/>
      <c r="E7" s="25">
        <f t="shared" ref="E7:E22" si="0">B7*C7*D7</f>
        <v>0</v>
      </c>
    </row>
    <row r="8" spans="1:25" ht="39" customHeight="1">
      <c r="A8" s="20"/>
      <c r="B8" s="25"/>
      <c r="C8" s="25"/>
      <c r="D8" s="25"/>
      <c r="E8" s="25">
        <f t="shared" si="0"/>
        <v>0</v>
      </c>
    </row>
    <row r="9" spans="1:25" ht="39" customHeight="1">
      <c r="A9" s="20"/>
      <c r="B9" s="25"/>
      <c r="C9" s="25"/>
      <c r="D9" s="25"/>
      <c r="E9" s="25">
        <f t="shared" si="0"/>
        <v>0</v>
      </c>
    </row>
    <row r="10" spans="1:25" ht="39" customHeight="1">
      <c r="A10" s="20"/>
      <c r="B10" s="25"/>
      <c r="C10" s="25"/>
      <c r="D10" s="25"/>
      <c r="E10" s="25">
        <f t="shared" si="0"/>
        <v>0</v>
      </c>
    </row>
    <row r="11" spans="1:25" ht="39" customHeight="1">
      <c r="A11" s="20"/>
      <c r="B11" s="25"/>
      <c r="C11" s="25"/>
      <c r="D11" s="25"/>
      <c r="E11" s="25">
        <f t="shared" si="0"/>
        <v>0</v>
      </c>
    </row>
    <row r="12" spans="1:25" ht="39" customHeight="1">
      <c r="A12" s="20"/>
      <c r="B12" s="25"/>
      <c r="C12" s="25"/>
      <c r="D12" s="25"/>
      <c r="E12" s="25">
        <f t="shared" si="0"/>
        <v>0</v>
      </c>
    </row>
    <row r="13" spans="1:25" ht="39" customHeight="1">
      <c r="A13" s="20"/>
      <c r="B13" s="25"/>
      <c r="C13" s="25"/>
      <c r="D13" s="25"/>
      <c r="E13" s="25">
        <f t="shared" si="0"/>
        <v>0</v>
      </c>
    </row>
    <row r="14" spans="1:25" ht="39" customHeight="1">
      <c r="A14" s="20"/>
      <c r="B14" s="25"/>
      <c r="C14" s="25"/>
      <c r="D14" s="25"/>
      <c r="E14" s="25">
        <f t="shared" si="0"/>
        <v>0</v>
      </c>
    </row>
    <row r="15" spans="1:25" ht="39" customHeight="1">
      <c r="A15" s="20"/>
      <c r="B15" s="25"/>
      <c r="C15" s="25"/>
      <c r="D15" s="25"/>
      <c r="E15" s="25">
        <f t="shared" si="0"/>
        <v>0</v>
      </c>
    </row>
    <row r="16" spans="1:25" ht="39" customHeight="1">
      <c r="A16" s="20"/>
      <c r="B16" s="25"/>
      <c r="C16" s="25"/>
      <c r="D16" s="25"/>
      <c r="E16" s="25">
        <f t="shared" si="0"/>
        <v>0</v>
      </c>
    </row>
    <row r="17" spans="1:5" ht="39" customHeight="1">
      <c r="A17" s="20"/>
      <c r="B17" s="25"/>
      <c r="C17" s="25"/>
      <c r="D17" s="25"/>
      <c r="E17" s="25">
        <f t="shared" si="0"/>
        <v>0</v>
      </c>
    </row>
    <row r="18" spans="1:5" ht="39" customHeight="1">
      <c r="A18" s="20"/>
      <c r="B18" s="25"/>
      <c r="C18" s="25"/>
      <c r="D18" s="25"/>
      <c r="E18" s="25">
        <f t="shared" si="0"/>
        <v>0</v>
      </c>
    </row>
    <row r="19" spans="1:5" ht="39" customHeight="1">
      <c r="A19" s="20"/>
      <c r="B19" s="25"/>
      <c r="C19" s="25"/>
      <c r="D19" s="25"/>
      <c r="E19" s="25">
        <f t="shared" si="0"/>
        <v>0</v>
      </c>
    </row>
    <row r="20" spans="1:5" ht="39" customHeight="1">
      <c r="A20" s="20"/>
      <c r="B20" s="25"/>
      <c r="C20" s="25"/>
      <c r="D20" s="25"/>
      <c r="E20" s="25">
        <f t="shared" si="0"/>
        <v>0</v>
      </c>
    </row>
    <row r="21" spans="1:5" ht="39" customHeight="1">
      <c r="A21" s="20"/>
      <c r="B21" s="25"/>
      <c r="C21" s="25"/>
      <c r="D21" s="25"/>
      <c r="E21" s="25">
        <f t="shared" si="0"/>
        <v>0</v>
      </c>
    </row>
    <row r="22" spans="1:5" ht="39" customHeight="1">
      <c r="A22" s="20"/>
      <c r="B22" s="25"/>
      <c r="C22" s="25"/>
      <c r="D22" s="25"/>
      <c r="E22" s="25">
        <f t="shared" si="0"/>
        <v>0</v>
      </c>
    </row>
  </sheetData>
  <mergeCells count="2">
    <mergeCell ref="A3:K3"/>
    <mergeCell ref="A1:P1"/>
  </mergeCells>
  <pageMargins left="0.7" right="0.7" top="0.75" bottom="0.75" header="0.3" footer="0.3"/>
  <pageSetup paperSize="9" scale="39" orientation="portrait" r:id="rId1"/>
  <colBreaks count="1" manualBreakCount="1">
    <brk id="18" max="42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ilha1">
    <pageSetUpPr fitToPage="1"/>
  </sheetPr>
  <dimension ref="A1:W36"/>
  <sheetViews>
    <sheetView showGridLines="0" zoomScaleNormal="100" zoomScaleSheetLayoutView="50" workbookViewId="0"/>
  </sheetViews>
  <sheetFormatPr defaultRowHeight="14.45"/>
  <cols>
    <col min="2" max="17" width="14.42578125" customWidth="1"/>
  </cols>
  <sheetData>
    <row r="1" spans="1:23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3" ht="19.5" customHeight="1">
      <c r="A2" s="37"/>
      <c r="B2" s="38"/>
      <c r="C2" s="38"/>
      <c r="D2" s="38"/>
      <c r="E2" s="38"/>
      <c r="F2" s="38"/>
    </row>
    <row r="3" spans="1:23" ht="46.5" customHeight="1">
      <c r="A3" s="58" t="s">
        <v>7</v>
      </c>
      <c r="B3" s="58"/>
      <c r="C3" s="58"/>
      <c r="D3" s="58"/>
      <c r="E3" s="58"/>
      <c r="F3" s="58"/>
      <c r="G3" s="58"/>
      <c r="H3" s="58"/>
      <c r="I3" s="58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"/>
    </row>
    <row r="4" spans="1:23" ht="26.25" customHeight="1">
      <c r="W4" s="1"/>
    </row>
    <row r="5" spans="1:23" ht="23.25" customHeight="1">
      <c r="B5" s="36" t="s">
        <v>8</v>
      </c>
      <c r="C5" s="35"/>
      <c r="D5" s="35"/>
      <c r="E5" s="36" t="s">
        <v>9</v>
      </c>
      <c r="F5" s="35"/>
      <c r="G5" s="35"/>
      <c r="H5" s="36" t="s">
        <v>10</v>
      </c>
      <c r="I5" s="35"/>
      <c r="J5" s="35"/>
      <c r="K5" s="35"/>
      <c r="L5" s="35"/>
      <c r="M5" s="35"/>
      <c r="N5" s="35"/>
    </row>
    <row r="6" spans="1:23" ht="23.25" customHeight="1">
      <c r="B6" s="35"/>
      <c r="C6" s="39"/>
      <c r="D6" s="35"/>
      <c r="E6" s="35"/>
      <c r="F6" s="39"/>
      <c r="G6" s="35"/>
      <c r="H6" s="35"/>
      <c r="I6" s="39"/>
      <c r="J6" s="35"/>
      <c r="K6" s="35"/>
      <c r="L6" s="35"/>
      <c r="M6" s="35"/>
      <c r="N6" s="35"/>
    </row>
    <row r="7" spans="1:23" ht="23.25" customHeight="1">
      <c r="B7" s="35"/>
      <c r="C7" s="39"/>
      <c r="D7" s="35"/>
      <c r="E7" s="35"/>
      <c r="F7" s="39"/>
      <c r="G7" s="35"/>
      <c r="H7" s="35"/>
      <c r="I7" s="39"/>
      <c r="J7" s="35"/>
      <c r="K7" s="35"/>
      <c r="L7" s="35"/>
      <c r="M7" s="35"/>
      <c r="N7" s="35"/>
    </row>
    <row r="8" spans="1:23" ht="23.25" customHeight="1">
      <c r="B8" s="35"/>
      <c r="C8" s="39"/>
      <c r="D8" s="35"/>
      <c r="E8" s="35"/>
      <c r="F8" s="39"/>
      <c r="G8" s="35"/>
      <c r="H8" s="35"/>
      <c r="I8" s="39"/>
      <c r="J8" s="35"/>
      <c r="K8" s="35"/>
      <c r="L8" s="35"/>
      <c r="M8" s="35"/>
      <c r="N8" s="35"/>
    </row>
    <row r="9" spans="1:23" ht="23.25" customHeight="1">
      <c r="B9" s="35"/>
      <c r="C9" s="39"/>
      <c r="D9" s="35"/>
      <c r="E9" s="35"/>
      <c r="F9" s="39"/>
      <c r="G9" s="35"/>
      <c r="H9" s="35"/>
      <c r="I9" s="39"/>
      <c r="J9" s="35"/>
      <c r="K9" s="35"/>
      <c r="L9" s="35"/>
      <c r="M9" s="35"/>
      <c r="N9" s="35"/>
    </row>
    <row r="10" spans="1:23" ht="23.25" customHeight="1">
      <c r="B10" s="35"/>
      <c r="C10" s="39"/>
      <c r="D10" s="35"/>
      <c r="E10" s="35"/>
      <c r="F10" s="39"/>
      <c r="G10" s="35"/>
      <c r="H10" s="35"/>
      <c r="I10" s="39"/>
      <c r="J10" s="35"/>
      <c r="K10" s="35"/>
      <c r="L10" s="35"/>
      <c r="M10" s="35"/>
      <c r="N10" s="35"/>
    </row>
    <row r="11" spans="1:23" ht="23.25" customHeight="1">
      <c r="B11" s="35"/>
      <c r="C11" s="39"/>
      <c r="D11" s="35"/>
      <c r="E11" s="35"/>
      <c r="F11" s="39"/>
      <c r="G11" s="35"/>
      <c r="H11" s="35"/>
      <c r="I11" s="39"/>
      <c r="J11" s="35"/>
      <c r="K11" s="35"/>
      <c r="L11" s="35"/>
      <c r="M11" s="35"/>
      <c r="N11" s="35"/>
    </row>
    <row r="12" spans="1:23" ht="23.25" customHeight="1">
      <c r="B12" s="35"/>
      <c r="C12" s="39"/>
      <c r="D12" s="35"/>
      <c r="E12" s="35"/>
      <c r="F12" s="39"/>
      <c r="G12" s="35"/>
      <c r="H12" s="35"/>
      <c r="I12" s="39"/>
      <c r="J12" s="35"/>
      <c r="K12" s="35"/>
      <c r="L12" s="35"/>
      <c r="M12" s="35"/>
      <c r="N12" s="35"/>
    </row>
    <row r="13" spans="1:23" ht="23.25" customHeight="1">
      <c r="B13" s="35"/>
      <c r="C13" s="39"/>
      <c r="D13" s="35"/>
      <c r="E13" s="35"/>
      <c r="F13" s="39"/>
      <c r="G13" s="35"/>
      <c r="H13" s="35"/>
      <c r="I13" s="39"/>
      <c r="J13" s="35"/>
      <c r="K13" s="35"/>
      <c r="L13" s="35"/>
      <c r="M13" s="35"/>
      <c r="N13" s="35"/>
    </row>
    <row r="14" spans="1:23" ht="23.25" customHeight="1">
      <c r="B14" s="35"/>
      <c r="C14" s="39"/>
      <c r="D14" s="35"/>
      <c r="E14" s="35"/>
      <c r="F14" s="39"/>
      <c r="G14" s="35"/>
      <c r="H14" s="35"/>
      <c r="I14" s="39"/>
      <c r="J14" s="35"/>
      <c r="K14" s="35"/>
      <c r="L14" s="35"/>
      <c r="M14" s="35"/>
      <c r="N14" s="35"/>
    </row>
    <row r="15" spans="1:23" ht="23.25" customHeight="1">
      <c r="B15" s="35"/>
      <c r="C15" s="39"/>
      <c r="D15" s="35"/>
      <c r="E15" s="35"/>
      <c r="F15" s="39"/>
      <c r="G15" s="35"/>
      <c r="H15" s="35"/>
      <c r="I15" s="39"/>
      <c r="J15" s="35"/>
      <c r="K15" s="35"/>
      <c r="L15" s="35"/>
      <c r="M15" s="35"/>
      <c r="N15" s="35"/>
    </row>
    <row r="16" spans="1:23" ht="23.25" customHeight="1">
      <c r="B16" s="35"/>
      <c r="C16" s="39"/>
      <c r="D16" s="35"/>
      <c r="E16" s="35"/>
      <c r="F16" s="39"/>
      <c r="G16" s="35"/>
      <c r="H16" s="35"/>
      <c r="I16" s="39"/>
      <c r="J16" s="35"/>
      <c r="K16" s="35"/>
      <c r="L16" s="35"/>
      <c r="M16" s="35"/>
      <c r="N16" s="35"/>
    </row>
    <row r="17" spans="2:14" ht="23.25" customHeight="1">
      <c r="B17" s="35"/>
      <c r="C17" s="39"/>
      <c r="D17" s="35"/>
      <c r="E17" s="35"/>
      <c r="F17" s="39"/>
      <c r="G17" s="35"/>
      <c r="H17" s="35"/>
      <c r="I17" s="39"/>
      <c r="J17" s="35"/>
      <c r="K17" s="35"/>
      <c r="L17" s="35"/>
      <c r="M17" s="35"/>
      <c r="N17" s="35"/>
    </row>
    <row r="18" spans="2:14" ht="23.25" customHeight="1">
      <c r="B18" s="35"/>
      <c r="C18" s="35"/>
      <c r="D18" s="35"/>
      <c r="E18" s="35"/>
      <c r="F18" s="35"/>
      <c r="G18" s="35"/>
      <c r="H18" s="35"/>
      <c r="I18" s="35"/>
      <c r="J18" s="35"/>
      <c r="K18" s="59" t="s">
        <v>11</v>
      </c>
      <c r="L18" s="60"/>
      <c r="M18" s="61"/>
      <c r="N18" s="35"/>
    </row>
    <row r="19" spans="2:14" ht="23.25" customHeight="1">
      <c r="B19" s="39"/>
      <c r="C19" s="39"/>
      <c r="D19" s="39"/>
      <c r="E19" s="39"/>
      <c r="F19" s="39"/>
      <c r="G19" s="39"/>
      <c r="H19" s="39"/>
      <c r="I19" s="39"/>
      <c r="J19" s="39"/>
      <c r="K19" s="62"/>
      <c r="L19" s="63"/>
      <c r="M19" s="64"/>
      <c r="N19" s="35"/>
    </row>
    <row r="20" spans="2:14" ht="23.25" customHeight="1">
      <c r="B20" s="35"/>
      <c r="C20" s="35"/>
      <c r="D20" s="35"/>
      <c r="E20" s="35"/>
      <c r="F20" s="35"/>
      <c r="G20" s="35"/>
      <c r="H20" s="35"/>
      <c r="I20" s="35"/>
      <c r="J20" s="35"/>
      <c r="K20" s="62"/>
      <c r="L20" s="63"/>
      <c r="M20" s="64"/>
      <c r="N20" s="35"/>
    </row>
    <row r="21" spans="2:14" ht="23.25" customHeight="1">
      <c r="B21" s="35"/>
      <c r="C21" s="39"/>
      <c r="D21" s="35"/>
      <c r="E21" s="35"/>
      <c r="F21" s="39"/>
      <c r="G21" s="35"/>
      <c r="H21" s="35"/>
      <c r="I21" s="39"/>
      <c r="J21" s="35"/>
      <c r="K21" s="65"/>
      <c r="L21" s="66"/>
      <c r="M21" s="67"/>
      <c r="N21" s="35"/>
    </row>
    <row r="22" spans="2:14" ht="23.25" customHeight="1">
      <c r="B22" s="35"/>
      <c r="C22" s="39"/>
      <c r="D22" s="35"/>
      <c r="E22" s="35"/>
      <c r="F22" s="39"/>
      <c r="G22" s="35"/>
      <c r="H22" s="35"/>
      <c r="I22" s="39"/>
      <c r="J22" s="35"/>
      <c r="K22" s="35"/>
      <c r="L22" s="35"/>
      <c r="M22" s="35"/>
      <c r="N22" s="35"/>
    </row>
    <row r="23" spans="2:14" ht="23.25" customHeight="1">
      <c r="B23" s="35"/>
      <c r="C23" s="39"/>
      <c r="D23" s="35"/>
      <c r="E23" s="35"/>
      <c r="F23" s="39"/>
      <c r="G23" s="35"/>
      <c r="H23" s="35"/>
      <c r="I23" s="39"/>
      <c r="J23" s="35"/>
      <c r="K23" s="35"/>
      <c r="L23" s="35"/>
      <c r="M23" s="35"/>
      <c r="N23" s="35"/>
    </row>
    <row r="24" spans="2:14" ht="23.25" customHeight="1">
      <c r="B24" s="35"/>
      <c r="C24" s="39"/>
      <c r="D24" s="35"/>
      <c r="E24" s="35"/>
      <c r="F24" s="39"/>
      <c r="G24" s="35"/>
      <c r="H24" s="35"/>
      <c r="I24" s="39"/>
      <c r="J24" s="35"/>
      <c r="K24" s="35"/>
      <c r="L24" s="35"/>
      <c r="M24" s="35"/>
      <c r="N24" s="35"/>
    </row>
    <row r="25" spans="2:14" ht="23.25" customHeight="1">
      <c r="B25" s="35"/>
      <c r="C25" s="39"/>
      <c r="D25" s="35"/>
      <c r="E25" s="35"/>
      <c r="F25" s="39"/>
      <c r="G25" s="35"/>
      <c r="H25" s="35"/>
      <c r="I25" s="39"/>
      <c r="J25" s="35"/>
      <c r="K25" s="35"/>
      <c r="L25" s="35"/>
      <c r="M25" s="35"/>
      <c r="N25" s="35"/>
    </row>
    <row r="26" spans="2:14" ht="23.25" customHeight="1">
      <c r="B26" s="35"/>
      <c r="C26" s="39"/>
      <c r="D26" s="35"/>
      <c r="E26" s="35"/>
      <c r="F26" s="39"/>
      <c r="G26" s="35"/>
      <c r="H26" s="35"/>
      <c r="I26" s="39"/>
      <c r="J26" s="35"/>
      <c r="K26" s="35"/>
      <c r="L26" s="35"/>
      <c r="M26" s="35"/>
      <c r="N26" s="35"/>
    </row>
    <row r="27" spans="2:14" ht="23.25" customHeight="1">
      <c r="B27" s="35"/>
      <c r="C27" s="39"/>
      <c r="D27" s="35"/>
      <c r="E27" s="35"/>
      <c r="F27" s="39"/>
      <c r="G27" s="35"/>
      <c r="H27" s="35"/>
      <c r="I27" s="39"/>
      <c r="J27" s="35"/>
      <c r="K27" s="35"/>
      <c r="L27" s="35"/>
      <c r="M27" s="35"/>
      <c r="N27" s="35"/>
    </row>
    <row r="28" spans="2:14" ht="23.25" customHeight="1">
      <c r="B28" s="35"/>
      <c r="C28" s="39"/>
      <c r="D28" s="35"/>
      <c r="E28" s="35"/>
      <c r="F28" s="39"/>
      <c r="G28" s="35"/>
      <c r="H28" s="35"/>
      <c r="I28" s="39"/>
      <c r="J28" s="35"/>
      <c r="K28" s="35"/>
      <c r="L28" s="35"/>
      <c r="M28" s="35"/>
      <c r="N28" s="35"/>
    </row>
    <row r="29" spans="2:14" ht="23.25" customHeight="1">
      <c r="B29" s="35"/>
      <c r="C29" s="39"/>
      <c r="D29" s="35"/>
      <c r="E29" s="35"/>
      <c r="F29" s="39"/>
      <c r="G29" s="35"/>
      <c r="H29" s="35"/>
      <c r="I29" s="39"/>
      <c r="J29" s="35"/>
      <c r="K29" s="35"/>
      <c r="L29" s="35"/>
      <c r="M29" s="35"/>
      <c r="N29" s="35"/>
    </row>
    <row r="30" spans="2:14" ht="23.25" customHeight="1">
      <c r="B30" s="35"/>
      <c r="C30" s="39"/>
      <c r="D30" s="35"/>
      <c r="E30" s="35"/>
      <c r="F30" s="39"/>
      <c r="G30" s="35"/>
      <c r="H30" s="35"/>
      <c r="I30" s="39"/>
      <c r="J30" s="35"/>
      <c r="K30" s="35"/>
      <c r="L30" s="35"/>
      <c r="M30" s="35"/>
      <c r="N30" s="35"/>
    </row>
    <row r="31" spans="2:14" ht="23.25" customHeight="1">
      <c r="B31" s="35"/>
      <c r="C31" s="39"/>
      <c r="D31" s="35"/>
      <c r="E31" s="35"/>
      <c r="F31" s="39"/>
      <c r="G31" s="35"/>
      <c r="H31" s="35"/>
      <c r="I31" s="39"/>
      <c r="J31" s="35"/>
      <c r="K31" s="35"/>
      <c r="L31" s="35"/>
      <c r="M31" s="35"/>
      <c r="N31" s="35"/>
    </row>
    <row r="32" spans="2:14" ht="23.25" customHeight="1">
      <c r="B32" s="35"/>
      <c r="C32" s="39"/>
      <c r="D32" s="35"/>
      <c r="E32" s="35"/>
      <c r="F32" s="39"/>
      <c r="G32" s="35"/>
      <c r="H32" s="35"/>
      <c r="I32" s="39"/>
      <c r="J32" s="35"/>
      <c r="K32" s="35"/>
      <c r="L32" s="35"/>
      <c r="M32" s="35"/>
      <c r="N32" s="35"/>
    </row>
    <row r="33" spans="2:14" ht="23.25" customHeight="1"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</row>
    <row r="34" spans="2:14" ht="23.25" customHeight="1">
      <c r="B34" s="36" t="s">
        <v>12</v>
      </c>
      <c r="C34" s="35"/>
      <c r="D34" s="35"/>
      <c r="E34" s="36" t="s">
        <v>13</v>
      </c>
      <c r="F34" s="35"/>
      <c r="G34" s="35"/>
      <c r="H34" s="36" t="s">
        <v>14</v>
      </c>
      <c r="I34" s="35"/>
      <c r="J34" s="35"/>
      <c r="K34" s="35"/>
      <c r="L34" s="35"/>
      <c r="M34" s="35"/>
      <c r="N34" s="35"/>
    </row>
    <row r="35" spans="2:14" ht="23.25" customHeight="1"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</row>
    <row r="36" spans="2:14" ht="23.25" customHeight="1"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</row>
  </sheetData>
  <mergeCells count="3">
    <mergeCell ref="K18:M21"/>
    <mergeCell ref="A3:I3"/>
    <mergeCell ref="A1:P1"/>
  </mergeCells>
  <pageMargins left="0.511811024" right="0.511811024" top="0.78740157499999996" bottom="0.78740157499999996" header="0.31496062000000002" footer="0.31496062000000002"/>
  <pageSetup paperSize="9" scale="4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F04C5-B2EE-4640-A633-EC319D09FE27}">
  <dimension ref="A1:V34"/>
  <sheetViews>
    <sheetView showGridLines="0" zoomScaleNormal="100" workbookViewId="0">
      <selection activeCell="G9" sqref="G9"/>
    </sheetView>
  </sheetViews>
  <sheetFormatPr defaultColWidth="9.140625" defaultRowHeight="14.45"/>
  <cols>
    <col min="1" max="1" width="9.140625" style="30" customWidth="1"/>
    <col min="2" max="2" width="14.42578125" style="16" hidden="1" customWidth="1"/>
    <col min="3" max="3" width="125.85546875" style="16" customWidth="1"/>
    <col min="4" max="4" width="12.140625" style="8" customWidth="1"/>
    <col min="5" max="5" width="12.42578125" style="8" customWidth="1"/>
    <col min="6" max="17" width="14.42578125" style="16" customWidth="1"/>
    <col min="18" max="16384" width="9.140625" style="16"/>
  </cols>
  <sheetData>
    <row r="1" spans="1:22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22" ht="26.1">
      <c r="C3" s="58" t="s">
        <v>15</v>
      </c>
      <c r="D3" s="58"/>
      <c r="E3" s="58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19"/>
    </row>
    <row r="4" spans="1:22" ht="22.5" customHeight="1">
      <c r="C4" s="13"/>
      <c r="D4" s="13"/>
      <c r="E4" s="13"/>
      <c r="F4" s="13"/>
      <c r="G4" s="13"/>
      <c r="H4" s="13"/>
      <c r="I4" s="13"/>
      <c r="J4" s="13"/>
      <c r="K4" s="13"/>
      <c r="L4" s="2"/>
      <c r="M4" s="2"/>
      <c r="N4" s="2"/>
      <c r="O4" s="2"/>
      <c r="P4" s="2"/>
      <c r="Q4" s="2"/>
      <c r="R4" s="2"/>
      <c r="S4" s="2"/>
      <c r="T4" s="2"/>
      <c r="U4" s="2"/>
      <c r="V4" s="19"/>
    </row>
    <row r="5" spans="1:22" ht="34.5" customHeight="1">
      <c r="C5" s="69" t="s">
        <v>16</v>
      </c>
      <c r="D5" s="69"/>
      <c r="E5" s="69"/>
      <c r="F5" s="17"/>
      <c r="G5" s="17"/>
      <c r="H5" s="17"/>
      <c r="I5" s="17"/>
      <c r="J5" s="17"/>
      <c r="K5" s="17"/>
    </row>
    <row r="6" spans="1:22" ht="28.5" customHeight="1">
      <c r="C6" s="14"/>
      <c r="D6" s="18"/>
      <c r="E6" s="18"/>
      <c r="F6" s="17"/>
      <c r="G6" s="17"/>
      <c r="H6" s="17"/>
      <c r="I6" s="17"/>
      <c r="J6" s="17"/>
      <c r="K6" s="17"/>
    </row>
    <row r="7" spans="1:22" ht="35.25" customHeight="1">
      <c r="B7" s="21" t="s">
        <v>17</v>
      </c>
      <c r="C7" s="22" t="s">
        <v>18</v>
      </c>
      <c r="D7" s="22" t="s">
        <v>19</v>
      </c>
      <c r="E7" s="23" t="s">
        <v>20</v>
      </c>
      <c r="F7" s="29" t="s">
        <v>21</v>
      </c>
      <c r="G7" s="17"/>
      <c r="H7" s="17"/>
      <c r="I7" s="17"/>
      <c r="J7" s="17"/>
      <c r="K7" s="17"/>
    </row>
    <row r="8" spans="1:22" ht="26.25" customHeight="1">
      <c r="A8" s="30" t="str">
        <f>CONCATENATE(Tabela1[[#This Row],[Classificação]],Tabela1[[#This Row],[Coluna1]])</f>
        <v>1Alto Baixo</v>
      </c>
      <c r="B8" s="24" t="str">
        <f>CONCATENATE(Tabela1[[#This Row],[Esforço]],Tabela1[[#This Row],[Impacto]])</f>
        <v>Alto Baixo</v>
      </c>
      <c r="C8" s="20" t="s">
        <v>22</v>
      </c>
      <c r="D8" s="25" t="s">
        <v>23</v>
      </c>
      <c r="E8" s="25" t="s">
        <v>24</v>
      </c>
      <c r="F8" s="25">
        <f>COUNTIF($B$8:B8,B8)</f>
        <v>1</v>
      </c>
    </row>
    <row r="9" spans="1:22" ht="26.25" customHeight="1">
      <c r="A9" s="30" t="str">
        <f>CONCATENATE(Tabela1[[#This Row],[Classificação]],Tabela1[[#This Row],[Coluna1]])</f>
        <v>1</v>
      </c>
      <c r="B9" s="24" t="str">
        <f>CONCATENATE(Tabela1[[#This Row],[Esforço]],Tabela1[[#This Row],[Impacto]])</f>
        <v/>
      </c>
      <c r="C9" s="20" t="s">
        <v>25</v>
      </c>
      <c r="D9" s="25"/>
      <c r="E9" s="25"/>
      <c r="F9" s="25">
        <f>COUNTIF($B$8:B9,B9)</f>
        <v>1</v>
      </c>
    </row>
    <row r="10" spans="1:22" ht="26.25" customHeight="1">
      <c r="A10" s="30" t="str">
        <f>CONCATENATE(Tabela1[[#This Row],[Classificação]],Tabela1[[#This Row],[Coluna1]])</f>
        <v>2</v>
      </c>
      <c r="B10" s="24" t="str">
        <f>CONCATENATE(Tabela1[[#This Row],[Esforço]],Tabela1[[#This Row],[Impacto]])</f>
        <v/>
      </c>
      <c r="C10" s="20" t="s">
        <v>26</v>
      </c>
      <c r="D10" s="25"/>
      <c r="E10" s="25"/>
      <c r="F10" s="25">
        <f>COUNTIF($B$8:B10,B10)</f>
        <v>2</v>
      </c>
    </row>
    <row r="11" spans="1:22" ht="26.25" customHeight="1">
      <c r="A11" s="30" t="str">
        <f>CONCATENATE(Tabela1[[#This Row],[Classificação]],Tabela1[[#This Row],[Coluna1]])</f>
        <v>3</v>
      </c>
      <c r="B11" s="24" t="str">
        <f>CONCATENATE(Tabela1[[#This Row],[Esforço]],Tabela1[[#This Row],[Impacto]])</f>
        <v/>
      </c>
      <c r="C11" s="20" t="s">
        <v>27</v>
      </c>
      <c r="D11" s="25"/>
      <c r="E11" s="25"/>
      <c r="F11" s="25">
        <f>COUNTIF($B$8:B11,B11)</f>
        <v>3</v>
      </c>
    </row>
    <row r="12" spans="1:22" ht="26.25" customHeight="1">
      <c r="A12" s="30" t="str">
        <f>CONCATENATE(Tabela1[[#This Row],[Classificação]],Tabela1[[#This Row],[Coluna1]])</f>
        <v>4</v>
      </c>
      <c r="B12" s="24" t="str">
        <f>CONCATENATE(Tabela1[[#This Row],[Esforço]],Tabela1[[#This Row],[Impacto]])</f>
        <v/>
      </c>
      <c r="C12" s="20" t="s">
        <v>28</v>
      </c>
      <c r="D12" s="25"/>
      <c r="E12" s="25"/>
      <c r="F12" s="25">
        <f>COUNTIF($B$8:B12,B12)</f>
        <v>4</v>
      </c>
    </row>
    <row r="13" spans="1:22" ht="26.25" customHeight="1">
      <c r="A13" s="30" t="str">
        <f>CONCATENATE(Tabela1[[#This Row],[Classificação]],Tabela1[[#This Row],[Coluna1]])</f>
        <v>5</v>
      </c>
      <c r="B13" s="24" t="str">
        <f>CONCATENATE(Tabela1[[#This Row],[Esforço]],Tabela1[[#This Row],[Impacto]])</f>
        <v/>
      </c>
      <c r="C13" s="20" t="s">
        <v>29</v>
      </c>
      <c r="D13" s="25"/>
      <c r="E13" s="25"/>
      <c r="F13" s="25">
        <f>COUNTIF($B$8:B13,B13)</f>
        <v>5</v>
      </c>
    </row>
    <row r="14" spans="1:22" ht="26.25" customHeight="1">
      <c r="A14" s="30" t="str">
        <f>CONCATENATE(Tabela1[[#This Row],[Classificação]],Tabela1[[#This Row],[Coluna1]])</f>
        <v>6</v>
      </c>
      <c r="B14" s="24" t="str">
        <f>CONCATENATE(Tabela1[[#This Row],[Esforço]],Tabela1[[#This Row],[Impacto]])</f>
        <v/>
      </c>
      <c r="C14" s="20" t="s">
        <v>30</v>
      </c>
      <c r="D14" s="25"/>
      <c r="E14" s="25"/>
      <c r="F14" s="25">
        <f>COUNTIF($B$8:B14,B14)</f>
        <v>6</v>
      </c>
    </row>
    <row r="15" spans="1:22" ht="26.25" customHeight="1">
      <c r="A15" s="30" t="str">
        <f>CONCATENATE(Tabela1[[#This Row],[Classificação]],Tabela1[[#This Row],[Coluna1]])</f>
        <v>7</v>
      </c>
      <c r="B15" s="24" t="str">
        <f>CONCATENATE(Tabela1[[#This Row],[Esforço]],Tabela1[[#This Row],[Impacto]])</f>
        <v/>
      </c>
      <c r="C15" s="20" t="s">
        <v>31</v>
      </c>
      <c r="D15" s="25"/>
      <c r="E15" s="25"/>
      <c r="F15" s="25">
        <f>COUNTIF($B$8:B15,B15)</f>
        <v>7</v>
      </c>
    </row>
    <row r="16" spans="1:22" ht="26.25" customHeight="1">
      <c r="A16" s="30" t="str">
        <f>CONCATENATE(Tabela1[[#This Row],[Classificação]],Tabela1[[#This Row],[Coluna1]])</f>
        <v>8</v>
      </c>
      <c r="B16" s="24" t="str">
        <f>CONCATENATE(Tabela1[[#This Row],[Esforço]],Tabela1[[#This Row],[Impacto]])</f>
        <v/>
      </c>
      <c r="C16" s="20" t="s">
        <v>32</v>
      </c>
      <c r="D16" s="25"/>
      <c r="E16" s="25"/>
      <c r="F16" s="25">
        <f>COUNTIF($B$8:B16,B16)</f>
        <v>8</v>
      </c>
    </row>
    <row r="17" spans="1:11" ht="26.25" customHeight="1">
      <c r="A17" s="30" t="str">
        <f>CONCATENATE(Tabela1[[#This Row],[Classificação]],Tabela1[[#This Row],[Coluna1]])</f>
        <v>9</v>
      </c>
      <c r="B17" s="24" t="str">
        <f>CONCATENATE(Tabela1[[#This Row],[Esforço]],Tabela1[[#This Row],[Impacto]])</f>
        <v/>
      </c>
      <c r="C17" s="20" t="s">
        <v>33</v>
      </c>
      <c r="D17" s="25"/>
      <c r="E17" s="25"/>
      <c r="F17" s="25">
        <f>COUNTIF($B$8:B17,B17)</f>
        <v>9</v>
      </c>
    </row>
    <row r="18" spans="1:11" ht="26.25" customHeight="1">
      <c r="A18" s="30" t="str">
        <f>CONCATENATE(Tabela1[[#This Row],[Classificação]],Tabela1[[#This Row],[Coluna1]])</f>
        <v>10</v>
      </c>
      <c r="B18" s="24" t="str">
        <f>CONCATENATE(Tabela1[[#This Row],[Esforço]],Tabela1[[#This Row],[Impacto]])</f>
        <v/>
      </c>
      <c r="C18" s="20" t="s">
        <v>34</v>
      </c>
      <c r="D18" s="25"/>
      <c r="E18" s="25"/>
      <c r="F18" s="25">
        <f>COUNTIF($B$8:B18,B18)</f>
        <v>10</v>
      </c>
    </row>
    <row r="19" spans="1:11" ht="26.25" customHeight="1">
      <c r="A19" s="30" t="str">
        <f>CONCATENATE(Tabela1[[#This Row],[Classificação]],Tabela1[[#This Row],[Coluna1]])</f>
        <v>11</v>
      </c>
      <c r="B19" s="24" t="str">
        <f>CONCATENATE(Tabela1[[#This Row],[Esforço]],Tabela1[[#This Row],[Impacto]])</f>
        <v/>
      </c>
      <c r="C19" s="20" t="s">
        <v>35</v>
      </c>
      <c r="D19" s="25"/>
      <c r="E19" s="25"/>
      <c r="F19" s="25">
        <f>COUNTIF($B$8:B19,B19)</f>
        <v>11</v>
      </c>
    </row>
    <row r="20" spans="1:11" ht="26.25" customHeight="1">
      <c r="A20" s="30" t="str">
        <f>CONCATENATE(Tabela1[[#This Row],[Classificação]],Tabela1[[#This Row],[Coluna1]])</f>
        <v>12</v>
      </c>
      <c r="B20" s="24" t="str">
        <f>CONCATENATE(Tabela1[[#This Row],[Esforço]],Tabela1[[#This Row],[Impacto]])</f>
        <v/>
      </c>
      <c r="C20" s="20" t="s">
        <v>36</v>
      </c>
      <c r="D20" s="25"/>
      <c r="E20" s="25"/>
      <c r="F20" s="25">
        <f>COUNTIF($B$8:B20,B20)</f>
        <v>12</v>
      </c>
    </row>
    <row r="21" spans="1:11" ht="26.25" customHeight="1">
      <c r="A21" s="30" t="str">
        <f>CONCATENATE(Tabela1[[#This Row],[Classificação]],Tabela1[[#This Row],[Coluna1]])</f>
        <v>13</v>
      </c>
      <c r="B21" s="24" t="str">
        <f>CONCATENATE(Tabela1[[#This Row],[Esforço]],Tabela1[[#This Row],[Impacto]])</f>
        <v/>
      </c>
      <c r="C21" s="20" t="s">
        <v>37</v>
      </c>
      <c r="D21" s="25"/>
      <c r="E21" s="25"/>
      <c r="F21" s="25">
        <f>COUNTIF($B$8:B21,B21)</f>
        <v>13</v>
      </c>
    </row>
    <row r="22" spans="1:11" ht="26.25" customHeight="1">
      <c r="A22" s="30" t="str">
        <f>CONCATENATE(Tabela1[[#This Row],[Classificação]],Tabela1[[#This Row],[Coluna1]])</f>
        <v>14</v>
      </c>
      <c r="B22" s="24" t="str">
        <f>CONCATENATE(Tabela1[[#This Row],[Esforço]],Tabela1[[#This Row],[Impacto]])</f>
        <v/>
      </c>
      <c r="C22" s="20" t="s">
        <v>38</v>
      </c>
      <c r="D22" s="25"/>
      <c r="E22" s="25"/>
      <c r="F22" s="25">
        <f>COUNTIF($B$8:B22,B22)</f>
        <v>14</v>
      </c>
    </row>
    <row r="23" spans="1:11" ht="26.25" customHeight="1">
      <c r="A23" s="30" t="str">
        <f>CONCATENATE(Tabela1[[#This Row],[Classificação]],Tabela1[[#This Row],[Coluna1]])</f>
        <v>15</v>
      </c>
      <c r="B23" s="24" t="str">
        <f>CONCATENATE(Tabela1[[#This Row],[Esforço]],Tabela1[[#This Row],[Impacto]])</f>
        <v/>
      </c>
      <c r="C23" s="20" t="s">
        <v>39</v>
      </c>
      <c r="D23" s="25"/>
      <c r="E23" s="25"/>
      <c r="F23" s="25">
        <f>COUNTIF($B$8:B23,B23)</f>
        <v>15</v>
      </c>
    </row>
    <row r="24" spans="1:11" ht="26.25" customHeight="1">
      <c r="A24" s="30" t="str">
        <f>CONCATENATE(Tabela1[[#This Row],[Classificação]],Tabela1[[#This Row],[Coluna1]])</f>
        <v>16</v>
      </c>
      <c r="B24" s="24" t="str">
        <f>CONCATENATE(Tabela1[[#This Row],[Esforço]],Tabela1[[#This Row],[Impacto]])</f>
        <v/>
      </c>
      <c r="C24" s="20" t="s">
        <v>40</v>
      </c>
      <c r="D24" s="25"/>
      <c r="E24" s="25"/>
      <c r="F24" s="25">
        <f>COUNTIF($B$8:B24,B24)</f>
        <v>16</v>
      </c>
    </row>
    <row r="25" spans="1:11" ht="26.25" customHeight="1">
      <c r="A25" s="30" t="str">
        <f>CONCATENATE(Tabela1[[#This Row],[Classificação]],Tabela1[[#This Row],[Coluna1]])</f>
        <v>17</v>
      </c>
      <c r="B25" s="24" t="str">
        <f>CONCATENATE(Tabela1[[#This Row],[Esforço]],Tabela1[[#This Row],[Impacto]])</f>
        <v/>
      </c>
      <c r="C25" s="20" t="s">
        <v>41</v>
      </c>
      <c r="D25" s="25"/>
      <c r="E25" s="25"/>
      <c r="F25" s="25">
        <f>COUNTIF($B$8:B25,B25)</f>
        <v>17</v>
      </c>
    </row>
    <row r="26" spans="1:11" ht="26.25" customHeight="1">
      <c r="A26" s="30" t="str">
        <f>CONCATENATE(Tabela1[[#This Row],[Classificação]],Tabela1[[#This Row],[Coluna1]])</f>
        <v>18</v>
      </c>
      <c r="B26" s="24" t="str">
        <f>CONCATENATE(Tabela1[[#This Row],[Esforço]],Tabela1[[#This Row],[Impacto]])</f>
        <v/>
      </c>
      <c r="C26" s="20" t="s">
        <v>42</v>
      </c>
      <c r="D26" s="25"/>
      <c r="E26" s="25"/>
      <c r="F26" s="25">
        <f>COUNTIF($B$8:B26,B26)</f>
        <v>18</v>
      </c>
    </row>
    <row r="27" spans="1:11" ht="26.25" customHeight="1">
      <c r="A27" s="30" t="str">
        <f>CONCATENATE(Tabela1[[#This Row],[Classificação]],Tabela1[[#This Row],[Coluna1]])</f>
        <v>19</v>
      </c>
      <c r="B27" s="24" t="str">
        <f>CONCATENATE(Tabela1[[#This Row],[Esforço]],Tabela1[[#This Row],[Impacto]])</f>
        <v/>
      </c>
      <c r="C27" s="26">
        <v>20</v>
      </c>
      <c r="D27" s="25"/>
      <c r="E27" s="25"/>
      <c r="F27" s="25">
        <f>COUNTIF($B$8:B27,B27)</f>
        <v>19</v>
      </c>
    </row>
    <row r="28" spans="1:11" ht="26.25" customHeight="1">
      <c r="A28" s="30" t="str">
        <f>CONCATENATE(Tabela1[[#This Row],[Classificação]],Tabela1[[#This Row],[Coluna1]])</f>
        <v>20</v>
      </c>
      <c r="B28" s="24" t="str">
        <f>CONCATENATE(Tabela1[[#This Row],[Esforço]],Tabela1[[#This Row],[Impacto]])</f>
        <v/>
      </c>
      <c r="C28" s="20" t="s">
        <v>43</v>
      </c>
      <c r="D28" s="25"/>
      <c r="E28" s="25"/>
      <c r="F28" s="25">
        <f>COUNTIF($B$8:B28,B28)</f>
        <v>20</v>
      </c>
    </row>
    <row r="29" spans="1:11" ht="26.25" customHeight="1">
      <c r="A29" s="30" t="str">
        <f>CONCATENATE(Tabela1[[#This Row],[Classificação]],Tabela1[[#This Row],[Coluna1]])</f>
        <v>21</v>
      </c>
      <c r="B29" s="24" t="str">
        <f>CONCATENATE(Tabela1[[#This Row],[Esforço]],Tabela1[[#This Row],[Impacto]])</f>
        <v/>
      </c>
      <c r="C29" s="20" t="s">
        <v>44</v>
      </c>
      <c r="D29" s="25"/>
      <c r="E29" s="25"/>
      <c r="F29" s="25">
        <f>COUNTIF($B$8:B29,B29)</f>
        <v>21</v>
      </c>
    </row>
    <row r="30" spans="1:11" ht="26.25" customHeight="1">
      <c r="A30" s="30" t="str">
        <f>CONCATENATE(Tabela1[[#This Row],[Classificação]],Tabela1[[#This Row],[Coluna1]])</f>
        <v>22</v>
      </c>
      <c r="B30" s="24" t="str">
        <f>CONCATENATE(Tabela1[[#This Row],[Esforço]],Tabela1[[#This Row],[Impacto]])</f>
        <v/>
      </c>
      <c r="C30" s="20" t="s">
        <v>45</v>
      </c>
      <c r="D30" s="25"/>
      <c r="E30" s="25"/>
      <c r="F30" s="25">
        <f>COUNTIF($B$8:B30,B30)</f>
        <v>22</v>
      </c>
    </row>
    <row r="31" spans="1:11" ht="26.25" customHeight="1">
      <c r="A31" s="30" t="str">
        <f>CONCATENATE(Tabela1[[#This Row],[Classificação]],Tabela1[[#This Row],[Coluna1]])</f>
        <v>23</v>
      </c>
      <c r="B31" s="24" t="str">
        <f>CONCATENATE(Tabela1[[#This Row],[Esforço]],Tabela1[[#This Row],[Impacto]])</f>
        <v/>
      </c>
      <c r="C31" s="20" t="s">
        <v>46</v>
      </c>
      <c r="D31" s="25"/>
      <c r="E31" s="25"/>
      <c r="F31" s="25">
        <f>COUNTIF($B$8:B31,B31)</f>
        <v>23</v>
      </c>
    </row>
    <row r="32" spans="1:11" ht="26.25" customHeight="1">
      <c r="A32" s="30" t="str">
        <f>CONCATENATE(Tabela1[[#This Row],[Classificação]],Tabela1[[#This Row],[Coluna1]])</f>
        <v>24</v>
      </c>
      <c r="B32" s="27" t="str">
        <f>CONCATENATE(Tabela1[[#This Row],[Esforço]],Tabela1[[#This Row],[Impacto]])</f>
        <v/>
      </c>
      <c r="C32" s="28" t="s">
        <v>47</v>
      </c>
      <c r="D32" s="25"/>
      <c r="E32" s="25"/>
      <c r="F32" s="25">
        <f>COUNTIF($B$8:B32,B32)</f>
        <v>24</v>
      </c>
      <c r="G32" s="15"/>
      <c r="H32" s="15"/>
      <c r="I32" s="15"/>
      <c r="J32" s="15"/>
      <c r="K32" s="15"/>
    </row>
    <row r="33" spans="3:11">
      <c r="C33" s="68"/>
      <c r="D33" s="68"/>
      <c r="E33" s="68"/>
      <c r="F33" s="68"/>
      <c r="G33" s="68"/>
      <c r="H33" s="68"/>
      <c r="I33" s="68"/>
      <c r="J33" s="68"/>
      <c r="K33" s="68"/>
    </row>
    <row r="34" spans="3:11">
      <c r="C34" s="68"/>
      <c r="D34" s="68"/>
      <c r="E34" s="68"/>
      <c r="F34" s="68"/>
      <c r="G34" s="68"/>
      <c r="H34" s="68"/>
      <c r="I34" s="68"/>
      <c r="J34" s="68"/>
      <c r="K34" s="68"/>
    </row>
  </sheetData>
  <mergeCells count="5">
    <mergeCell ref="C33:K33"/>
    <mergeCell ref="C34:K34"/>
    <mergeCell ref="C5:E5"/>
    <mergeCell ref="C3:E3"/>
    <mergeCell ref="A1:P1"/>
  </mergeCells>
  <phoneticPr fontId="16" type="noConversion"/>
  <pageMargins left="0.7" right="0.7" top="0.75" bottom="0.75" header="0.3" footer="0.3"/>
  <pageSetup paperSize="9" scale="39" orientation="portrait"/>
  <colBreaks count="1" manualBreakCount="1">
    <brk id="14" max="42" man="1"/>
  </colBreaks>
  <drawing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61A949-706C-4EC1-9265-7598B9A7B023}">
          <x14:formula1>
            <xm:f>Planilha1!$A$1:$A$2</xm:f>
          </x14:formula1>
          <xm:sqref>D8:E32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8F101-A981-4814-9C5A-83F3E4409AFC}">
  <dimension ref="A1:U37"/>
  <sheetViews>
    <sheetView showGridLines="0" zoomScaleNormal="100" workbookViewId="0">
      <pane ySplit="1" topLeftCell="A2" activePane="bottomLeft" state="frozen"/>
      <selection pane="bottomLeft" activeCell="A2" sqref="A2"/>
    </sheetView>
  </sheetViews>
  <sheetFormatPr defaultRowHeight="14.45"/>
  <cols>
    <col min="1" max="1" width="9.140625" style="32"/>
    <col min="2" max="2" width="14.42578125" customWidth="1"/>
    <col min="3" max="3" width="14.42578125" style="8" customWidth="1"/>
    <col min="4" max="12" width="14.42578125" customWidth="1"/>
    <col min="13" max="13" width="14.42578125" style="32" customWidth="1"/>
    <col min="14" max="17" width="14.42578125" customWidth="1"/>
  </cols>
  <sheetData>
    <row r="1" spans="1:21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1" ht="33" customHeight="1">
      <c r="A2" s="31"/>
      <c r="B2" s="58" t="s">
        <v>48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ht="21">
      <c r="A3" s="31"/>
      <c r="B3" s="3"/>
      <c r="C3" s="6"/>
      <c r="D3" s="4"/>
      <c r="E3" s="4"/>
      <c r="F3" s="4"/>
      <c r="G3" s="4"/>
      <c r="H3" s="4"/>
      <c r="I3" s="4"/>
      <c r="J3" s="4"/>
      <c r="K3" s="4"/>
      <c r="L3" s="4"/>
      <c r="M3" s="33"/>
      <c r="N3" s="10"/>
      <c r="O3" s="4"/>
      <c r="P3" s="4"/>
      <c r="Q3" s="4"/>
      <c r="R3" s="4"/>
      <c r="S3" s="4"/>
      <c r="T3" s="4"/>
      <c r="U3" s="4"/>
    </row>
    <row r="4" spans="1:21">
      <c r="A4" s="31"/>
      <c r="B4" s="70" t="s">
        <v>49</v>
      </c>
      <c r="C4" s="6"/>
      <c r="D4" s="3"/>
      <c r="E4" s="9" t="s">
        <v>50</v>
      </c>
      <c r="F4" s="3"/>
      <c r="G4" s="3"/>
      <c r="H4" s="3"/>
      <c r="I4" s="3"/>
      <c r="J4" s="3"/>
      <c r="K4" s="31" t="s">
        <v>51</v>
      </c>
      <c r="L4" s="3"/>
      <c r="M4" s="31"/>
      <c r="N4" s="9" t="s">
        <v>52</v>
      </c>
      <c r="O4" s="3"/>
      <c r="P4" s="3"/>
      <c r="Q4" s="3"/>
      <c r="R4" s="3"/>
      <c r="S4" s="3"/>
      <c r="T4" s="31" t="s">
        <v>53</v>
      </c>
      <c r="U4" s="3"/>
    </row>
    <row r="5" spans="1:21" ht="21" customHeight="1">
      <c r="A5" s="31" t="str">
        <f>CONCATENATE(D5,$K$4)</f>
        <v xml:space="preserve">1BaixoAlto </v>
      </c>
      <c r="B5" s="70"/>
      <c r="C5" s="71" t="s">
        <v>54</v>
      </c>
      <c r="D5" s="3">
        <f>ROW()-4</f>
        <v>1</v>
      </c>
      <c r="E5" s="73" t="str">
        <f>IFERROR(VLOOKUP(A5,'Lista de ações'!$A$7:$E$32,3,FALSE),"")</f>
        <v/>
      </c>
      <c r="F5" s="73"/>
      <c r="G5" s="73"/>
      <c r="H5" s="73"/>
      <c r="I5" s="73"/>
      <c r="J5" s="73"/>
      <c r="K5" s="73"/>
      <c r="L5" s="3"/>
      <c r="M5" s="31" t="str">
        <f>CONCATENATE(D5,$T$4)</f>
        <v xml:space="preserve">1Alto Alto </v>
      </c>
      <c r="N5" s="80" t="str">
        <f>IFERROR(VLOOKUP(M5,'Lista de ações'!$A$7:$E$32,3,FALSE),"")</f>
        <v/>
      </c>
      <c r="O5" s="80"/>
      <c r="P5" s="80"/>
      <c r="Q5" s="80"/>
      <c r="R5" s="80"/>
      <c r="S5" s="80"/>
      <c r="T5" s="80"/>
      <c r="U5" s="3"/>
    </row>
    <row r="6" spans="1:21" ht="21" customHeight="1">
      <c r="A6" s="31" t="str">
        <f t="shared" ref="A6:A18" si="0">CONCATENATE(D6,$K$4)</f>
        <v xml:space="preserve">2BaixoAlto </v>
      </c>
      <c r="B6" s="70"/>
      <c r="C6" s="71"/>
      <c r="D6" s="3">
        <f t="shared" ref="D6:D18" si="1">ROW()-4</f>
        <v>2</v>
      </c>
      <c r="E6" s="74" t="str">
        <f>IFERROR(VLOOKUP(A6,'Lista de ações'!$A$7:$E$32,3,FALSE),"")</f>
        <v/>
      </c>
      <c r="F6" s="74"/>
      <c r="G6" s="74"/>
      <c r="H6" s="74"/>
      <c r="I6" s="74"/>
      <c r="J6" s="74"/>
      <c r="K6" s="74"/>
      <c r="L6" s="3"/>
      <c r="M6" s="31" t="str">
        <f t="shared" ref="M6:M18" si="2">CONCATENATE(D6,$T$4)</f>
        <v xml:space="preserve">2Alto Alto </v>
      </c>
      <c r="N6" s="80" t="str">
        <f>IFERROR(VLOOKUP(M6,'Lista de ações'!$A$7:$E$32,3,FALSE),"")</f>
        <v/>
      </c>
      <c r="O6" s="80"/>
      <c r="P6" s="80"/>
      <c r="Q6" s="80"/>
      <c r="R6" s="80"/>
      <c r="S6" s="80"/>
      <c r="T6" s="80"/>
      <c r="U6" s="3"/>
    </row>
    <row r="7" spans="1:21" ht="21" customHeight="1">
      <c r="A7" s="31" t="str">
        <f t="shared" si="0"/>
        <v xml:space="preserve">3BaixoAlto </v>
      </c>
      <c r="B7" s="70"/>
      <c r="C7" s="71"/>
      <c r="D7" s="3">
        <f t="shared" si="1"/>
        <v>3</v>
      </c>
      <c r="E7" s="74" t="str">
        <f>IFERROR(VLOOKUP(A7,'Lista de ações'!$A$7:$E$32,3,FALSE),"")</f>
        <v/>
      </c>
      <c r="F7" s="74"/>
      <c r="G7" s="74"/>
      <c r="H7" s="74"/>
      <c r="I7" s="74"/>
      <c r="J7" s="74"/>
      <c r="K7" s="74"/>
      <c r="L7" s="3"/>
      <c r="M7" s="31" t="str">
        <f t="shared" si="2"/>
        <v xml:space="preserve">3Alto Alto </v>
      </c>
      <c r="N7" s="80" t="str">
        <f>IFERROR(VLOOKUP(M7,'Lista de ações'!$A$7:$E$32,3,FALSE),"")</f>
        <v/>
      </c>
      <c r="O7" s="80"/>
      <c r="P7" s="80"/>
      <c r="Q7" s="80"/>
      <c r="R7" s="80"/>
      <c r="S7" s="80"/>
      <c r="T7" s="80"/>
      <c r="U7" s="3"/>
    </row>
    <row r="8" spans="1:21" ht="21" customHeight="1">
      <c r="A8" s="31" t="str">
        <f t="shared" si="0"/>
        <v xml:space="preserve">4BaixoAlto </v>
      </c>
      <c r="B8" s="70"/>
      <c r="C8" s="71"/>
      <c r="D8" s="3">
        <f t="shared" si="1"/>
        <v>4</v>
      </c>
      <c r="E8" s="74" t="str">
        <f>IFERROR(VLOOKUP(A8,'Lista de ações'!$A$7:$E$32,3,FALSE),"")</f>
        <v/>
      </c>
      <c r="F8" s="74"/>
      <c r="G8" s="74"/>
      <c r="H8" s="74"/>
      <c r="I8" s="74"/>
      <c r="J8" s="74"/>
      <c r="K8" s="74"/>
      <c r="L8" s="3"/>
      <c r="M8" s="31" t="str">
        <f t="shared" si="2"/>
        <v xml:space="preserve">4Alto Alto </v>
      </c>
      <c r="N8" s="80" t="str">
        <f>IFERROR(VLOOKUP(M8,'Lista de ações'!$A$7:$E$32,3,FALSE),"")</f>
        <v/>
      </c>
      <c r="O8" s="80"/>
      <c r="P8" s="80"/>
      <c r="Q8" s="80"/>
      <c r="R8" s="80"/>
      <c r="S8" s="80"/>
      <c r="T8" s="80"/>
      <c r="U8" s="3"/>
    </row>
    <row r="9" spans="1:21" ht="21" customHeight="1">
      <c r="A9" s="31" t="str">
        <f t="shared" si="0"/>
        <v xml:space="preserve">5BaixoAlto </v>
      </c>
      <c r="B9" s="70"/>
      <c r="C9" s="71"/>
      <c r="D9" s="3">
        <f t="shared" si="1"/>
        <v>5</v>
      </c>
      <c r="E9" s="74" t="str">
        <f>IFERROR(VLOOKUP(A9,'Lista de ações'!$A$7:$E$32,3,FALSE),"")</f>
        <v/>
      </c>
      <c r="F9" s="74"/>
      <c r="G9" s="74"/>
      <c r="H9" s="74"/>
      <c r="I9" s="74"/>
      <c r="J9" s="74"/>
      <c r="K9" s="74"/>
      <c r="L9" s="3"/>
      <c r="M9" s="31" t="str">
        <f t="shared" si="2"/>
        <v xml:space="preserve">5Alto Alto </v>
      </c>
      <c r="N9" s="80" t="str">
        <f>IFERROR(VLOOKUP(M9,'Lista de ações'!$A$7:$E$32,3,FALSE),"")</f>
        <v/>
      </c>
      <c r="O9" s="80"/>
      <c r="P9" s="80"/>
      <c r="Q9" s="80"/>
      <c r="R9" s="80"/>
      <c r="S9" s="80"/>
      <c r="T9" s="80"/>
      <c r="U9" s="3"/>
    </row>
    <row r="10" spans="1:21" ht="21" customHeight="1">
      <c r="A10" s="31" t="str">
        <f t="shared" si="0"/>
        <v xml:space="preserve">6BaixoAlto </v>
      </c>
      <c r="B10" s="70"/>
      <c r="C10" s="71"/>
      <c r="D10" s="3">
        <f t="shared" si="1"/>
        <v>6</v>
      </c>
      <c r="E10" s="74" t="str">
        <f>IFERROR(VLOOKUP(A10,'Lista de ações'!$A$7:$E$32,3,FALSE),"")</f>
        <v/>
      </c>
      <c r="F10" s="74"/>
      <c r="G10" s="74"/>
      <c r="H10" s="74"/>
      <c r="I10" s="74"/>
      <c r="J10" s="74"/>
      <c r="K10" s="74"/>
      <c r="L10" s="3"/>
      <c r="M10" s="31" t="str">
        <f t="shared" si="2"/>
        <v xml:space="preserve">6Alto Alto </v>
      </c>
      <c r="N10" s="80" t="str">
        <f>IFERROR(VLOOKUP(M10,'Lista de ações'!$A$7:$E$32,3,FALSE),"")</f>
        <v/>
      </c>
      <c r="O10" s="80"/>
      <c r="P10" s="80"/>
      <c r="Q10" s="80"/>
      <c r="R10" s="80"/>
      <c r="S10" s="80"/>
      <c r="T10" s="80"/>
      <c r="U10" s="3"/>
    </row>
    <row r="11" spans="1:21" ht="21" customHeight="1">
      <c r="A11" s="31" t="str">
        <f t="shared" si="0"/>
        <v xml:space="preserve">7BaixoAlto </v>
      </c>
      <c r="B11" s="70"/>
      <c r="C11" s="71"/>
      <c r="D11" s="3">
        <f t="shared" si="1"/>
        <v>7</v>
      </c>
      <c r="E11" s="74" t="str">
        <f>IFERROR(VLOOKUP(A11,'Lista de ações'!$A$7:$E$32,3,FALSE),"")</f>
        <v/>
      </c>
      <c r="F11" s="74"/>
      <c r="G11" s="74"/>
      <c r="H11" s="74"/>
      <c r="I11" s="74"/>
      <c r="J11" s="74"/>
      <c r="K11" s="74"/>
      <c r="L11" s="3"/>
      <c r="M11" s="31" t="str">
        <f t="shared" si="2"/>
        <v xml:space="preserve">7Alto Alto </v>
      </c>
      <c r="N11" s="80" t="str">
        <f>IFERROR(VLOOKUP(M11,'Lista de ações'!$A$7:$E$32,3,FALSE),"")</f>
        <v/>
      </c>
      <c r="O11" s="80"/>
      <c r="P11" s="80"/>
      <c r="Q11" s="80"/>
      <c r="R11" s="80"/>
      <c r="S11" s="80"/>
      <c r="T11" s="80"/>
      <c r="U11" s="3"/>
    </row>
    <row r="12" spans="1:21" ht="21" customHeight="1">
      <c r="A12" s="31" t="str">
        <f t="shared" si="0"/>
        <v xml:space="preserve">8BaixoAlto </v>
      </c>
      <c r="B12" s="70"/>
      <c r="C12" s="71"/>
      <c r="D12" s="3">
        <f t="shared" si="1"/>
        <v>8</v>
      </c>
      <c r="E12" s="74" t="str">
        <f>IFERROR(VLOOKUP(A12,'Lista de ações'!$A$7:$E$32,3,FALSE),"")</f>
        <v/>
      </c>
      <c r="F12" s="74"/>
      <c r="G12" s="74"/>
      <c r="H12" s="74"/>
      <c r="I12" s="74"/>
      <c r="J12" s="74"/>
      <c r="K12" s="74"/>
      <c r="L12" s="3"/>
      <c r="M12" s="31" t="str">
        <f t="shared" si="2"/>
        <v xml:space="preserve">8Alto Alto </v>
      </c>
      <c r="N12" s="80" t="str">
        <f>IFERROR(VLOOKUP(M12,'Lista de ações'!$A$7:$E$32,3,FALSE),"")</f>
        <v/>
      </c>
      <c r="O12" s="80"/>
      <c r="P12" s="80"/>
      <c r="Q12" s="80"/>
      <c r="R12" s="80"/>
      <c r="S12" s="80"/>
      <c r="T12" s="80"/>
      <c r="U12" s="3"/>
    </row>
    <row r="13" spans="1:21" ht="21" customHeight="1">
      <c r="A13" s="31" t="str">
        <f t="shared" si="0"/>
        <v xml:space="preserve">9BaixoAlto </v>
      </c>
      <c r="B13" s="70"/>
      <c r="C13" s="71"/>
      <c r="D13" s="3">
        <f t="shared" si="1"/>
        <v>9</v>
      </c>
      <c r="E13" s="74" t="str">
        <f>IFERROR(VLOOKUP(A13,'Lista de ações'!$A$7:$E$32,3,FALSE),"")</f>
        <v/>
      </c>
      <c r="F13" s="74"/>
      <c r="G13" s="74"/>
      <c r="H13" s="74"/>
      <c r="I13" s="74"/>
      <c r="J13" s="74"/>
      <c r="K13" s="74"/>
      <c r="L13" s="3"/>
      <c r="M13" s="31" t="str">
        <f t="shared" si="2"/>
        <v xml:space="preserve">9Alto Alto </v>
      </c>
      <c r="N13" s="80" t="str">
        <f>IFERROR(VLOOKUP(M13,'Lista de ações'!$A$7:$E$32,3,FALSE),"")</f>
        <v/>
      </c>
      <c r="O13" s="80"/>
      <c r="P13" s="80"/>
      <c r="Q13" s="80"/>
      <c r="R13" s="80"/>
      <c r="S13" s="80"/>
      <c r="T13" s="80"/>
      <c r="U13" s="3"/>
    </row>
    <row r="14" spans="1:21" ht="21" customHeight="1">
      <c r="A14" s="31" t="str">
        <f t="shared" si="0"/>
        <v xml:space="preserve">10BaixoAlto </v>
      </c>
      <c r="B14" s="70"/>
      <c r="C14" s="71"/>
      <c r="D14" s="3">
        <f t="shared" si="1"/>
        <v>10</v>
      </c>
      <c r="E14" s="74" t="str">
        <f>IFERROR(VLOOKUP(A14,'Lista de ações'!$A$7:$E$32,3,FALSE),"")</f>
        <v/>
      </c>
      <c r="F14" s="74"/>
      <c r="G14" s="74"/>
      <c r="H14" s="74"/>
      <c r="I14" s="74"/>
      <c r="J14" s="74"/>
      <c r="K14" s="74"/>
      <c r="L14" s="3"/>
      <c r="M14" s="31" t="str">
        <f t="shared" si="2"/>
        <v xml:space="preserve">10Alto Alto </v>
      </c>
      <c r="N14" s="80" t="str">
        <f>IFERROR(VLOOKUP(M14,'Lista de ações'!$A$7:$E$32,3,FALSE),"")</f>
        <v/>
      </c>
      <c r="O14" s="80"/>
      <c r="P14" s="80"/>
      <c r="Q14" s="80"/>
      <c r="R14" s="80"/>
      <c r="S14" s="80"/>
      <c r="T14" s="80"/>
      <c r="U14" s="3"/>
    </row>
    <row r="15" spans="1:21" ht="21" customHeight="1">
      <c r="A15" s="31" t="str">
        <f t="shared" si="0"/>
        <v xml:space="preserve">11BaixoAlto </v>
      </c>
      <c r="B15" s="70"/>
      <c r="C15" s="71"/>
      <c r="D15" s="3">
        <f t="shared" si="1"/>
        <v>11</v>
      </c>
      <c r="E15" s="74" t="str">
        <f>IFERROR(VLOOKUP(A15,'Lista de ações'!$A$7:$E$32,3,FALSE),"")</f>
        <v/>
      </c>
      <c r="F15" s="74"/>
      <c r="G15" s="74"/>
      <c r="H15" s="74"/>
      <c r="I15" s="74"/>
      <c r="J15" s="74"/>
      <c r="K15" s="74"/>
      <c r="L15" s="3"/>
      <c r="M15" s="31" t="str">
        <f t="shared" si="2"/>
        <v xml:space="preserve">11Alto Alto </v>
      </c>
      <c r="N15" s="80" t="str">
        <f>IFERROR(VLOOKUP(M15,'Lista de ações'!$A$7:$E$32,3,FALSE),"")</f>
        <v/>
      </c>
      <c r="O15" s="80"/>
      <c r="P15" s="80"/>
      <c r="Q15" s="80"/>
      <c r="R15" s="80"/>
      <c r="S15" s="80"/>
      <c r="T15" s="80"/>
      <c r="U15" s="3"/>
    </row>
    <row r="16" spans="1:21" ht="21" customHeight="1">
      <c r="A16" s="31" t="str">
        <f t="shared" si="0"/>
        <v xml:space="preserve">12BaixoAlto </v>
      </c>
      <c r="B16" s="70"/>
      <c r="C16" s="71"/>
      <c r="D16" s="3">
        <f t="shared" si="1"/>
        <v>12</v>
      </c>
      <c r="E16" s="74" t="str">
        <f>IFERROR(VLOOKUP(A16,'Lista de ações'!$A$7:$E$32,3,FALSE),"")</f>
        <v/>
      </c>
      <c r="F16" s="74"/>
      <c r="G16" s="74"/>
      <c r="H16" s="74"/>
      <c r="I16" s="74"/>
      <c r="J16" s="74"/>
      <c r="K16" s="74"/>
      <c r="L16" s="3"/>
      <c r="M16" s="31" t="str">
        <f t="shared" si="2"/>
        <v xml:space="preserve">12Alto Alto </v>
      </c>
      <c r="N16" s="80" t="str">
        <f>IFERROR(VLOOKUP(M16,'Lista de ações'!$A$7:$E$32,3,FALSE),"")</f>
        <v/>
      </c>
      <c r="O16" s="80"/>
      <c r="P16" s="80"/>
      <c r="Q16" s="80"/>
      <c r="R16" s="80"/>
      <c r="S16" s="80"/>
      <c r="T16" s="80"/>
      <c r="U16" s="3"/>
    </row>
    <row r="17" spans="1:21" ht="21" customHeight="1">
      <c r="A17" s="31" t="str">
        <f t="shared" si="0"/>
        <v xml:space="preserve">13BaixoAlto </v>
      </c>
      <c r="B17" s="70"/>
      <c r="C17" s="71"/>
      <c r="D17" s="3">
        <f t="shared" si="1"/>
        <v>13</v>
      </c>
      <c r="E17" s="74" t="str">
        <f>IFERROR(VLOOKUP(A17,'Lista de ações'!$A$7:$E$32,3,FALSE),"")</f>
        <v/>
      </c>
      <c r="F17" s="74"/>
      <c r="G17" s="74"/>
      <c r="H17" s="74"/>
      <c r="I17" s="74"/>
      <c r="J17" s="74"/>
      <c r="K17" s="74"/>
      <c r="L17" s="3"/>
      <c r="M17" s="31" t="str">
        <f t="shared" si="2"/>
        <v xml:space="preserve">13Alto Alto </v>
      </c>
      <c r="N17" s="80" t="str">
        <f>IFERROR(VLOOKUP(M17,'Lista de ações'!$A$7:$E$32,3,FALSE),"")</f>
        <v/>
      </c>
      <c r="O17" s="80"/>
      <c r="P17" s="80"/>
      <c r="Q17" s="80"/>
      <c r="R17" s="80"/>
      <c r="S17" s="80"/>
      <c r="T17" s="80"/>
      <c r="U17" s="3"/>
    </row>
    <row r="18" spans="1:21" ht="21" customHeight="1">
      <c r="A18" s="31" t="str">
        <f t="shared" si="0"/>
        <v xml:space="preserve">14BaixoAlto </v>
      </c>
      <c r="B18" s="70"/>
      <c r="C18" s="71"/>
      <c r="D18" s="3">
        <f t="shared" si="1"/>
        <v>14</v>
      </c>
      <c r="E18" s="74" t="str">
        <f>IFERROR(VLOOKUP(A18,'Lista de ações'!$A$7:$E$32,3,FALSE),"")</f>
        <v/>
      </c>
      <c r="F18" s="74"/>
      <c r="G18" s="74"/>
      <c r="H18" s="74"/>
      <c r="I18" s="74"/>
      <c r="J18" s="74"/>
      <c r="K18" s="74"/>
      <c r="L18" s="3"/>
      <c r="M18" s="31" t="str">
        <f t="shared" si="2"/>
        <v xml:space="preserve">14Alto Alto </v>
      </c>
      <c r="N18" s="80" t="str">
        <f>IFERROR(VLOOKUP(M18,'Lista de ações'!$A$7:$E$32,3,FALSE),"")</f>
        <v/>
      </c>
      <c r="O18" s="80"/>
      <c r="P18" s="80"/>
      <c r="Q18" s="80"/>
      <c r="R18" s="80"/>
      <c r="S18" s="80"/>
      <c r="T18" s="80"/>
      <c r="U18" s="3"/>
    </row>
    <row r="19" spans="1:21">
      <c r="A19" s="31"/>
      <c r="B19" s="70"/>
      <c r="C19" s="7"/>
      <c r="D19" s="3"/>
      <c r="E19" s="3"/>
      <c r="F19" s="3"/>
      <c r="G19" s="3"/>
      <c r="H19" s="3"/>
      <c r="I19" s="3"/>
      <c r="J19" s="3"/>
      <c r="K19" s="3"/>
      <c r="L19" s="3"/>
      <c r="M19" s="31"/>
      <c r="N19" s="3"/>
      <c r="O19" s="3"/>
      <c r="P19" s="3"/>
      <c r="Q19" s="3"/>
      <c r="R19" s="3"/>
      <c r="S19" s="3"/>
      <c r="T19" s="3"/>
      <c r="U19" s="3"/>
    </row>
    <row r="20" spans="1:21">
      <c r="A20" s="31"/>
      <c r="B20" s="70"/>
      <c r="C20" s="7"/>
      <c r="D20" s="3"/>
      <c r="E20" s="9" t="s">
        <v>55</v>
      </c>
      <c r="F20" s="3"/>
      <c r="G20" s="3"/>
      <c r="H20" s="3"/>
      <c r="I20" s="3"/>
      <c r="J20" s="3"/>
      <c r="K20" s="31" t="s">
        <v>56</v>
      </c>
      <c r="L20" s="3"/>
      <c r="M20" s="31"/>
      <c r="N20" s="9" t="s">
        <v>57</v>
      </c>
      <c r="O20" s="3"/>
      <c r="P20" s="3"/>
      <c r="Q20" s="3"/>
      <c r="R20" s="3"/>
      <c r="S20" s="3"/>
      <c r="T20" s="31" t="s">
        <v>58</v>
      </c>
      <c r="U20" s="3"/>
    </row>
    <row r="21" spans="1:21" ht="21" customHeight="1">
      <c r="A21" s="31" t="str">
        <f>CONCATENATE(D21,$K$20)</f>
        <v>1BaixoBaixo</v>
      </c>
      <c r="B21" s="70"/>
      <c r="C21" s="71" t="s">
        <v>59</v>
      </c>
      <c r="D21" s="3">
        <f>ROW()-20</f>
        <v>1</v>
      </c>
      <c r="E21" s="81" t="str">
        <f>IFERROR(VLOOKUP(A21,'Lista de ações'!$A$7:$E$32,3,FALSE),"")</f>
        <v/>
      </c>
      <c r="F21" s="81"/>
      <c r="G21" s="81"/>
      <c r="H21" s="81"/>
      <c r="I21" s="81"/>
      <c r="J21" s="81"/>
      <c r="K21" s="81"/>
      <c r="L21" s="3"/>
      <c r="M21" s="31" t="str">
        <f>CONCATENATE(D21,$T$20)</f>
        <v>1Alto Baixo</v>
      </c>
      <c r="N21" s="82" t="str">
        <f>IFERROR(VLOOKUP(M21,'Lista de ações'!$A$7:$E$32,3,FALSE),"")</f>
        <v>1. Exemplo</v>
      </c>
      <c r="O21" s="82"/>
      <c r="P21" s="82"/>
      <c r="Q21" s="82"/>
      <c r="R21" s="82"/>
      <c r="S21" s="82"/>
      <c r="T21" s="82"/>
      <c r="U21" s="3"/>
    </row>
    <row r="22" spans="1:21" ht="21" customHeight="1">
      <c r="A22" s="31" t="str">
        <f t="shared" ref="A22:A34" si="3">CONCATENATE(D22,$K$20)</f>
        <v>2BaixoBaixo</v>
      </c>
      <c r="B22" s="70"/>
      <c r="C22" s="71"/>
      <c r="D22" s="3">
        <f t="shared" ref="D22:D34" si="4">ROW()-20</f>
        <v>2</v>
      </c>
      <c r="E22" s="81" t="str">
        <f>IFERROR(VLOOKUP(A22,'Lista de ações'!$A$7:$E$32,3,FALSE),"")</f>
        <v/>
      </c>
      <c r="F22" s="81"/>
      <c r="G22" s="81"/>
      <c r="H22" s="81"/>
      <c r="I22" s="81"/>
      <c r="J22" s="81"/>
      <c r="K22" s="81"/>
      <c r="L22" s="3"/>
      <c r="M22" s="31" t="str">
        <f t="shared" ref="M22:M34" si="5">CONCATENATE(D22,$T$20)</f>
        <v>2Alto Baixo</v>
      </c>
      <c r="N22" s="82" t="str">
        <f>IFERROR(VLOOKUP(M22,'Lista de ações'!$A$7:$E$32,3,FALSE),"")</f>
        <v/>
      </c>
      <c r="O22" s="82"/>
      <c r="P22" s="82"/>
      <c r="Q22" s="82"/>
      <c r="R22" s="82"/>
      <c r="S22" s="82"/>
      <c r="T22" s="82"/>
      <c r="U22" s="3"/>
    </row>
    <row r="23" spans="1:21" ht="21" customHeight="1">
      <c r="A23" s="31" t="str">
        <f t="shared" si="3"/>
        <v>3BaixoBaixo</v>
      </c>
      <c r="B23" s="70"/>
      <c r="C23" s="71"/>
      <c r="D23" s="3">
        <f t="shared" si="4"/>
        <v>3</v>
      </c>
      <c r="E23" s="81" t="str">
        <f>IFERROR(VLOOKUP(A23,'Lista de ações'!$A$7:$E$32,3,FALSE),"")</f>
        <v/>
      </c>
      <c r="F23" s="81"/>
      <c r="G23" s="81"/>
      <c r="H23" s="81"/>
      <c r="I23" s="81"/>
      <c r="J23" s="81"/>
      <c r="K23" s="81"/>
      <c r="L23" s="3"/>
      <c r="M23" s="31" t="str">
        <f t="shared" si="5"/>
        <v>3Alto Baixo</v>
      </c>
      <c r="N23" s="82" t="str">
        <f>IFERROR(VLOOKUP(M23,'Lista de ações'!$A$7:$E$32,3,FALSE),"")</f>
        <v/>
      </c>
      <c r="O23" s="82"/>
      <c r="P23" s="82"/>
      <c r="Q23" s="82"/>
      <c r="R23" s="82"/>
      <c r="S23" s="82"/>
      <c r="T23" s="82"/>
      <c r="U23" s="3"/>
    </row>
    <row r="24" spans="1:21" ht="21" customHeight="1">
      <c r="A24" s="31" t="str">
        <f t="shared" si="3"/>
        <v>4BaixoBaixo</v>
      </c>
      <c r="B24" s="70"/>
      <c r="C24" s="71"/>
      <c r="D24" s="3">
        <f t="shared" si="4"/>
        <v>4</v>
      </c>
      <c r="E24" s="81" t="str">
        <f>IFERROR(VLOOKUP(A24,'Lista de ações'!$A$7:$E$32,3,FALSE),"")</f>
        <v/>
      </c>
      <c r="F24" s="81"/>
      <c r="G24" s="81"/>
      <c r="H24" s="81"/>
      <c r="I24" s="81"/>
      <c r="J24" s="81"/>
      <c r="K24" s="81"/>
      <c r="L24" s="3"/>
      <c r="M24" s="31" t="str">
        <f t="shared" si="5"/>
        <v>4Alto Baixo</v>
      </c>
      <c r="N24" s="82" t="str">
        <f>IFERROR(VLOOKUP(M24,'Lista de ações'!$A$7:$E$32,3,FALSE),"")</f>
        <v/>
      </c>
      <c r="O24" s="82"/>
      <c r="P24" s="82"/>
      <c r="Q24" s="82"/>
      <c r="R24" s="82"/>
      <c r="S24" s="82"/>
      <c r="T24" s="82"/>
      <c r="U24" s="3"/>
    </row>
    <row r="25" spans="1:21" ht="21" customHeight="1">
      <c r="A25" s="31" t="str">
        <f t="shared" si="3"/>
        <v>5BaixoBaixo</v>
      </c>
      <c r="B25" s="70"/>
      <c r="C25" s="71"/>
      <c r="D25" s="3">
        <f t="shared" si="4"/>
        <v>5</v>
      </c>
      <c r="E25" s="81" t="str">
        <f>IFERROR(VLOOKUP(A25,'Lista de ações'!$A$7:$E$32,3,FALSE),"")</f>
        <v/>
      </c>
      <c r="F25" s="81"/>
      <c r="G25" s="81"/>
      <c r="H25" s="81"/>
      <c r="I25" s="81"/>
      <c r="J25" s="81"/>
      <c r="K25" s="81"/>
      <c r="L25" s="3"/>
      <c r="M25" s="31" t="str">
        <f t="shared" si="5"/>
        <v>5Alto Baixo</v>
      </c>
      <c r="N25" s="82" t="str">
        <f>IFERROR(VLOOKUP(M25,'Lista de ações'!$A$7:$E$32,3,FALSE),"")</f>
        <v/>
      </c>
      <c r="O25" s="82"/>
      <c r="P25" s="82"/>
      <c r="Q25" s="82"/>
      <c r="R25" s="82"/>
      <c r="S25" s="82"/>
      <c r="T25" s="82"/>
      <c r="U25" s="3"/>
    </row>
    <row r="26" spans="1:21" ht="21" customHeight="1">
      <c r="A26" s="31" t="str">
        <f t="shared" si="3"/>
        <v>6BaixoBaixo</v>
      </c>
      <c r="B26" s="70"/>
      <c r="C26" s="71"/>
      <c r="D26" s="3">
        <f t="shared" si="4"/>
        <v>6</v>
      </c>
      <c r="E26" s="81" t="str">
        <f>IFERROR(VLOOKUP(A26,'Lista de ações'!$A$7:$E$32,3,FALSE),"")</f>
        <v/>
      </c>
      <c r="F26" s="81"/>
      <c r="G26" s="81"/>
      <c r="H26" s="81"/>
      <c r="I26" s="81"/>
      <c r="J26" s="81"/>
      <c r="K26" s="81"/>
      <c r="L26" s="3"/>
      <c r="M26" s="31" t="str">
        <f t="shared" si="5"/>
        <v>6Alto Baixo</v>
      </c>
      <c r="N26" s="82" t="str">
        <f>IFERROR(VLOOKUP(M26,'Lista de ações'!$A$7:$E$32,3,FALSE),"")</f>
        <v/>
      </c>
      <c r="O26" s="82"/>
      <c r="P26" s="82"/>
      <c r="Q26" s="82"/>
      <c r="R26" s="82"/>
      <c r="S26" s="82"/>
      <c r="T26" s="82"/>
      <c r="U26" s="3"/>
    </row>
    <row r="27" spans="1:21" ht="21" customHeight="1">
      <c r="A27" s="31" t="str">
        <f t="shared" si="3"/>
        <v>7BaixoBaixo</v>
      </c>
      <c r="B27" s="70"/>
      <c r="C27" s="71"/>
      <c r="D27" s="3">
        <f t="shared" si="4"/>
        <v>7</v>
      </c>
      <c r="E27" s="81" t="str">
        <f>IFERROR(VLOOKUP(A27,'Lista de ações'!$A$7:$E$32,3,FALSE),"")</f>
        <v/>
      </c>
      <c r="F27" s="81"/>
      <c r="G27" s="81"/>
      <c r="H27" s="81"/>
      <c r="I27" s="81"/>
      <c r="J27" s="81"/>
      <c r="K27" s="81"/>
      <c r="L27" s="3"/>
      <c r="M27" s="31" t="str">
        <f t="shared" si="5"/>
        <v>7Alto Baixo</v>
      </c>
      <c r="N27" s="82" t="str">
        <f>IFERROR(VLOOKUP(M27,'Lista de ações'!$A$7:$E$32,3,FALSE),"")</f>
        <v/>
      </c>
      <c r="O27" s="82"/>
      <c r="P27" s="82"/>
      <c r="Q27" s="82"/>
      <c r="R27" s="82"/>
      <c r="S27" s="82"/>
      <c r="T27" s="82"/>
      <c r="U27" s="3"/>
    </row>
    <row r="28" spans="1:21" ht="21" customHeight="1">
      <c r="A28" s="31" t="str">
        <f t="shared" si="3"/>
        <v>8BaixoBaixo</v>
      </c>
      <c r="B28" s="70"/>
      <c r="C28" s="71"/>
      <c r="D28" s="3">
        <f t="shared" si="4"/>
        <v>8</v>
      </c>
      <c r="E28" s="81" t="str">
        <f>IFERROR(VLOOKUP(A28,'Lista de ações'!$A$7:$E$32,3,FALSE),"")</f>
        <v/>
      </c>
      <c r="F28" s="81"/>
      <c r="G28" s="81"/>
      <c r="H28" s="81"/>
      <c r="I28" s="81"/>
      <c r="J28" s="81"/>
      <c r="K28" s="81"/>
      <c r="L28" s="3"/>
      <c r="M28" s="31" t="str">
        <f t="shared" si="5"/>
        <v>8Alto Baixo</v>
      </c>
      <c r="N28" s="82" t="str">
        <f>IFERROR(VLOOKUP(M28,'Lista de ações'!$A$7:$E$32,3,FALSE),"")</f>
        <v/>
      </c>
      <c r="O28" s="82"/>
      <c r="P28" s="82"/>
      <c r="Q28" s="82"/>
      <c r="R28" s="82"/>
      <c r="S28" s="82"/>
      <c r="T28" s="82"/>
      <c r="U28" s="3"/>
    </row>
    <row r="29" spans="1:21" ht="21" customHeight="1">
      <c r="A29" s="31" t="str">
        <f t="shared" si="3"/>
        <v>9BaixoBaixo</v>
      </c>
      <c r="B29" s="70"/>
      <c r="C29" s="71"/>
      <c r="D29" s="3">
        <f t="shared" si="4"/>
        <v>9</v>
      </c>
      <c r="E29" s="81" t="str">
        <f>IFERROR(VLOOKUP(A29,'Lista de ações'!$A$7:$E$32,3,FALSE),"")</f>
        <v/>
      </c>
      <c r="F29" s="81"/>
      <c r="G29" s="81"/>
      <c r="H29" s="81"/>
      <c r="I29" s="81"/>
      <c r="J29" s="81"/>
      <c r="K29" s="81"/>
      <c r="L29" s="3"/>
      <c r="M29" s="31" t="str">
        <f t="shared" si="5"/>
        <v>9Alto Baixo</v>
      </c>
      <c r="N29" s="82" t="str">
        <f>IFERROR(VLOOKUP(M29,'Lista de ações'!$A$7:$E$32,3,FALSE),"")</f>
        <v/>
      </c>
      <c r="O29" s="82"/>
      <c r="P29" s="82"/>
      <c r="Q29" s="82"/>
      <c r="R29" s="82"/>
      <c r="S29" s="82"/>
      <c r="T29" s="82"/>
      <c r="U29" s="3"/>
    </row>
    <row r="30" spans="1:21" ht="21" customHeight="1">
      <c r="A30" s="31" t="str">
        <f t="shared" si="3"/>
        <v>10BaixoBaixo</v>
      </c>
      <c r="B30" s="70"/>
      <c r="C30" s="71"/>
      <c r="D30" s="3">
        <f t="shared" si="4"/>
        <v>10</v>
      </c>
      <c r="E30" s="81" t="str">
        <f>IFERROR(VLOOKUP(A30,'Lista de ações'!$A$7:$E$32,3,FALSE),"")</f>
        <v/>
      </c>
      <c r="F30" s="81"/>
      <c r="G30" s="81"/>
      <c r="H30" s="81"/>
      <c r="I30" s="81"/>
      <c r="J30" s="81"/>
      <c r="K30" s="81"/>
      <c r="L30" s="3"/>
      <c r="M30" s="31" t="str">
        <f t="shared" si="5"/>
        <v>10Alto Baixo</v>
      </c>
      <c r="N30" s="82" t="str">
        <f>IFERROR(VLOOKUP(M30,'Lista de ações'!$A$7:$E$32,3,FALSE),"")</f>
        <v/>
      </c>
      <c r="O30" s="82"/>
      <c r="P30" s="82"/>
      <c r="Q30" s="82"/>
      <c r="R30" s="82"/>
      <c r="S30" s="82"/>
      <c r="T30" s="82"/>
      <c r="U30" s="3"/>
    </row>
    <row r="31" spans="1:21" ht="21" customHeight="1">
      <c r="A31" s="31" t="str">
        <f t="shared" si="3"/>
        <v>11BaixoBaixo</v>
      </c>
      <c r="B31" s="70"/>
      <c r="C31" s="71"/>
      <c r="D31" s="3">
        <f t="shared" si="4"/>
        <v>11</v>
      </c>
      <c r="E31" s="81" t="str">
        <f>IFERROR(VLOOKUP(A31,'Lista de ações'!$A$7:$E$32,3,FALSE),"")</f>
        <v/>
      </c>
      <c r="F31" s="81"/>
      <c r="G31" s="81"/>
      <c r="H31" s="81"/>
      <c r="I31" s="81"/>
      <c r="J31" s="81"/>
      <c r="K31" s="81"/>
      <c r="L31" s="3"/>
      <c r="M31" s="31" t="str">
        <f t="shared" si="5"/>
        <v>11Alto Baixo</v>
      </c>
      <c r="N31" s="82" t="str">
        <f>IFERROR(VLOOKUP(M31,'Lista de ações'!$A$7:$E$32,3,FALSE),"")</f>
        <v/>
      </c>
      <c r="O31" s="82"/>
      <c r="P31" s="82"/>
      <c r="Q31" s="82"/>
      <c r="R31" s="82"/>
      <c r="S31" s="82"/>
      <c r="T31" s="82"/>
      <c r="U31" s="3"/>
    </row>
    <row r="32" spans="1:21" ht="21" customHeight="1">
      <c r="A32" s="31" t="str">
        <f t="shared" si="3"/>
        <v>12BaixoBaixo</v>
      </c>
      <c r="B32" s="70"/>
      <c r="C32" s="71"/>
      <c r="D32" s="3">
        <f t="shared" si="4"/>
        <v>12</v>
      </c>
      <c r="E32" s="81" t="str">
        <f>IFERROR(VLOOKUP(A32,'Lista de ações'!$A$7:$E$32,3,FALSE),"")</f>
        <v/>
      </c>
      <c r="F32" s="81"/>
      <c r="G32" s="81"/>
      <c r="H32" s="81"/>
      <c r="I32" s="81"/>
      <c r="J32" s="81"/>
      <c r="K32" s="81"/>
      <c r="L32" s="3"/>
      <c r="M32" s="31" t="str">
        <f t="shared" si="5"/>
        <v>12Alto Baixo</v>
      </c>
      <c r="N32" s="82" t="str">
        <f>IFERROR(VLOOKUP(M32,'Lista de ações'!$A$7:$E$32,3,FALSE),"")</f>
        <v/>
      </c>
      <c r="O32" s="82"/>
      <c r="P32" s="82"/>
      <c r="Q32" s="82"/>
      <c r="R32" s="82"/>
      <c r="S32" s="82"/>
      <c r="T32" s="82"/>
      <c r="U32" s="3"/>
    </row>
    <row r="33" spans="1:21" ht="21" customHeight="1">
      <c r="A33" s="31" t="str">
        <f t="shared" si="3"/>
        <v>13BaixoBaixo</v>
      </c>
      <c r="B33" s="70"/>
      <c r="C33" s="71"/>
      <c r="D33" s="3">
        <f t="shared" si="4"/>
        <v>13</v>
      </c>
      <c r="E33" s="81" t="str">
        <f>IFERROR(VLOOKUP(A33,'Lista de ações'!$A$7:$E$32,3,FALSE),"")</f>
        <v/>
      </c>
      <c r="F33" s="81"/>
      <c r="G33" s="81"/>
      <c r="H33" s="81"/>
      <c r="I33" s="81"/>
      <c r="J33" s="81"/>
      <c r="K33" s="81"/>
      <c r="L33" s="3"/>
      <c r="M33" s="31" t="str">
        <f t="shared" si="5"/>
        <v>13Alto Baixo</v>
      </c>
      <c r="N33" s="82" t="str">
        <f>IFERROR(VLOOKUP(M33,'Lista de ações'!$A$7:$E$32,3,FALSE),"")</f>
        <v/>
      </c>
      <c r="O33" s="82"/>
      <c r="P33" s="82"/>
      <c r="Q33" s="82"/>
      <c r="R33" s="82"/>
      <c r="S33" s="82"/>
      <c r="T33" s="82"/>
      <c r="U33" s="3"/>
    </row>
    <row r="34" spans="1:21" ht="21" customHeight="1">
      <c r="A34" s="31" t="str">
        <f t="shared" si="3"/>
        <v>14BaixoBaixo</v>
      </c>
      <c r="B34" s="70"/>
      <c r="C34" s="71"/>
      <c r="D34" s="3">
        <f t="shared" si="4"/>
        <v>14</v>
      </c>
      <c r="E34" s="81" t="str">
        <f>IFERROR(VLOOKUP(A34,'Lista de ações'!$A$7:$E$32,3,FALSE),"")</f>
        <v/>
      </c>
      <c r="F34" s="81"/>
      <c r="G34" s="81"/>
      <c r="H34" s="81"/>
      <c r="I34" s="81"/>
      <c r="J34" s="81"/>
      <c r="K34" s="81"/>
      <c r="L34" s="3"/>
      <c r="M34" s="31" t="str">
        <f t="shared" si="5"/>
        <v>14Alto Baixo</v>
      </c>
      <c r="N34" s="82" t="str">
        <f>IFERROR(VLOOKUP(M34,'Lista de ações'!$A$7:$E$32,3,FALSE),"")</f>
        <v/>
      </c>
      <c r="O34" s="82"/>
      <c r="P34" s="82"/>
      <c r="Q34" s="82"/>
      <c r="R34" s="82"/>
      <c r="S34" s="82"/>
      <c r="T34" s="82"/>
      <c r="U34" s="3"/>
    </row>
    <row r="35" spans="1:21">
      <c r="A35" s="31"/>
      <c r="B35" s="3"/>
      <c r="C35" s="6"/>
      <c r="D35" s="3"/>
      <c r="E35" s="3"/>
      <c r="F35" s="3"/>
      <c r="G35" s="3"/>
      <c r="H35" s="3"/>
      <c r="I35" s="12"/>
      <c r="J35" s="3"/>
      <c r="K35" s="3"/>
      <c r="L35" s="3"/>
      <c r="M35" s="31"/>
      <c r="N35" s="3"/>
      <c r="O35" s="3"/>
      <c r="P35" s="3"/>
      <c r="Q35" s="3"/>
      <c r="R35" s="3"/>
      <c r="S35" s="3"/>
      <c r="T35" s="3"/>
      <c r="U35" s="3"/>
    </row>
    <row r="36" spans="1:21" ht="15" customHeight="1">
      <c r="A36" s="31"/>
      <c r="B36" s="3"/>
      <c r="C36" s="6"/>
      <c r="D36" s="3"/>
      <c r="E36" s="83" t="s">
        <v>59</v>
      </c>
      <c r="F36" s="83"/>
      <c r="G36" s="83"/>
      <c r="H36" s="83"/>
      <c r="I36" s="83"/>
      <c r="J36" s="83"/>
      <c r="K36" s="83"/>
      <c r="L36" s="5"/>
      <c r="M36" s="31"/>
      <c r="N36" s="83" t="s">
        <v>54</v>
      </c>
      <c r="O36" s="83"/>
      <c r="P36" s="83"/>
      <c r="Q36" s="83"/>
      <c r="R36" s="83"/>
      <c r="S36" s="83"/>
      <c r="T36" s="83"/>
      <c r="U36" s="3"/>
    </row>
    <row r="37" spans="1:21" ht="35.25" customHeight="1">
      <c r="A37" s="31"/>
      <c r="B37" s="3"/>
      <c r="C37" s="6"/>
      <c r="D37" s="3"/>
      <c r="E37" s="72" t="s">
        <v>60</v>
      </c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3"/>
    </row>
  </sheetData>
  <sheetProtection sheet="1" objects="1" scenarios="1"/>
  <protectedRanges>
    <protectedRange sqref="B2:U37" name="Range1"/>
  </protectedRanges>
  <mergeCells count="64">
    <mergeCell ref="E15:K15"/>
    <mergeCell ref="E16:K16"/>
    <mergeCell ref="E17:K17"/>
    <mergeCell ref="E18:K18"/>
    <mergeCell ref="E10:K10"/>
    <mergeCell ref="E11:K11"/>
    <mergeCell ref="E12:K12"/>
    <mergeCell ref="E13:K13"/>
    <mergeCell ref="E14:K14"/>
    <mergeCell ref="E5:K5"/>
    <mergeCell ref="E6:K6"/>
    <mergeCell ref="E7:K7"/>
    <mergeCell ref="E8:K8"/>
    <mergeCell ref="E9:K9"/>
    <mergeCell ref="E37:T37"/>
    <mergeCell ref="E32:K32"/>
    <mergeCell ref="N32:T32"/>
    <mergeCell ref="E33:K33"/>
    <mergeCell ref="N33:T33"/>
    <mergeCell ref="E34:K34"/>
    <mergeCell ref="N34:T34"/>
    <mergeCell ref="E30:K30"/>
    <mergeCell ref="N30:T30"/>
    <mergeCell ref="E31:K31"/>
    <mergeCell ref="N31:T31"/>
    <mergeCell ref="E36:K36"/>
    <mergeCell ref="N36:T36"/>
    <mergeCell ref="N26:T26"/>
    <mergeCell ref="E28:K28"/>
    <mergeCell ref="N28:T28"/>
    <mergeCell ref="E29:K29"/>
    <mergeCell ref="N29:T29"/>
    <mergeCell ref="N17:T17"/>
    <mergeCell ref="E27:K27"/>
    <mergeCell ref="N27:T27"/>
    <mergeCell ref="N18:T18"/>
    <mergeCell ref="C21:C34"/>
    <mergeCell ref="E21:K21"/>
    <mergeCell ref="N21:T21"/>
    <mergeCell ref="E22:K22"/>
    <mergeCell ref="N22:T22"/>
    <mergeCell ref="E23:K23"/>
    <mergeCell ref="N23:T23"/>
    <mergeCell ref="E24:K24"/>
    <mergeCell ref="N24:T24"/>
    <mergeCell ref="E25:K25"/>
    <mergeCell ref="N25:T25"/>
    <mergeCell ref="E26:K26"/>
    <mergeCell ref="A1:P1"/>
    <mergeCell ref="B2:U2"/>
    <mergeCell ref="B4:B34"/>
    <mergeCell ref="C5:C18"/>
    <mergeCell ref="N5:T5"/>
    <mergeCell ref="N6:T6"/>
    <mergeCell ref="N7:T7"/>
    <mergeCell ref="N8:T8"/>
    <mergeCell ref="N9:T9"/>
    <mergeCell ref="N10:T10"/>
    <mergeCell ref="N12:T12"/>
    <mergeCell ref="N13:T13"/>
    <mergeCell ref="N11:T11"/>
    <mergeCell ref="N14:T14"/>
    <mergeCell ref="N15:T15"/>
    <mergeCell ref="N16:T16"/>
  </mergeCells>
  <pageMargins left="0.7" right="0.7" top="0.75" bottom="0.75" header="0.3" footer="0.3"/>
  <pageSetup paperSize="9" scale="3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20A295-226B-4562-9FE8-C82E0799A0D4}">
  <sheetPr>
    <pageSetUpPr fitToPage="1"/>
  </sheetPr>
  <dimension ref="A1:U13"/>
  <sheetViews>
    <sheetView showGridLines="0" topLeftCell="C1" zoomScale="90" zoomScaleNormal="90" workbookViewId="0">
      <pane ySplit="1" topLeftCell="A2" activePane="bottomLeft" state="frozen"/>
      <selection pane="bottomLeft"/>
    </sheetView>
  </sheetViews>
  <sheetFormatPr defaultRowHeight="14.45"/>
  <cols>
    <col min="1" max="1" width="34.42578125" customWidth="1"/>
    <col min="2" max="2" width="35" customWidth="1"/>
    <col min="3" max="3" width="46.28515625" customWidth="1"/>
    <col min="4" max="4" width="46.5703125" customWidth="1"/>
    <col min="5" max="5" width="41.85546875" customWidth="1"/>
    <col min="6" max="17" width="14.42578125" customWidth="1"/>
  </cols>
  <sheetData>
    <row r="1" spans="1:21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2" spans="1:21" s="11" customFormat="1"/>
    <row r="3" spans="1:21" s="11" customFormat="1" ht="26.1">
      <c r="A3" s="48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s="11" customFormat="1"/>
    <row r="5" spans="1:21" s="11" customFormat="1" ht="21">
      <c r="A5" s="75" t="s">
        <v>61</v>
      </c>
      <c r="B5" s="75"/>
      <c r="C5" s="75"/>
      <c r="D5" s="75"/>
      <c r="E5" s="75"/>
    </row>
    <row r="6" spans="1:21" ht="17.45">
      <c r="A6" s="34"/>
    </row>
    <row r="7" spans="1:21" ht="23.45">
      <c r="A7" s="51" t="s">
        <v>62</v>
      </c>
      <c r="B7" s="51" t="s">
        <v>63</v>
      </c>
      <c r="C7" s="51" t="s">
        <v>64</v>
      </c>
      <c r="D7" s="51" t="s">
        <v>65</v>
      </c>
      <c r="E7" s="51" t="s">
        <v>66</v>
      </c>
    </row>
    <row r="8" spans="1:21" s="50" customFormat="1" ht="26.25" customHeight="1">
      <c r="A8" s="52"/>
      <c r="B8" s="52"/>
      <c r="C8" s="52"/>
      <c r="D8" s="52"/>
      <c r="E8" s="52"/>
    </row>
    <row r="9" spans="1:21" s="50" customFormat="1" ht="26.25" customHeight="1">
      <c r="A9" s="53"/>
      <c r="B9" s="53"/>
      <c r="C9" s="53"/>
      <c r="D9" s="53"/>
      <c r="E9" s="54"/>
    </row>
    <row r="10" spans="1:21" s="50" customFormat="1" ht="18.600000000000001">
      <c r="A10" s="52"/>
      <c r="B10" s="52"/>
      <c r="C10" s="52"/>
      <c r="D10" s="55"/>
      <c r="E10" s="55"/>
    </row>
    <row r="11" spans="1:21" s="50" customFormat="1" ht="26.25" customHeight="1">
      <c r="A11" s="53"/>
      <c r="B11" s="53"/>
      <c r="C11" s="53"/>
      <c r="D11" s="54"/>
      <c r="E11" s="54"/>
    </row>
    <row r="12" spans="1:21" ht="26.25" customHeight="1">
      <c r="A12" s="52"/>
      <c r="B12" s="52"/>
      <c r="C12" s="52"/>
      <c r="D12" s="55"/>
      <c r="E12" s="55"/>
    </row>
    <row r="13" spans="1:21" ht="26.25" customHeight="1">
      <c r="A13" s="53"/>
      <c r="B13" s="53"/>
      <c r="C13" s="53"/>
      <c r="D13" s="54"/>
      <c r="E13" s="54"/>
    </row>
  </sheetData>
  <mergeCells count="2">
    <mergeCell ref="A5:E5"/>
    <mergeCell ref="A1:P1"/>
  </mergeCells>
  <pageMargins left="0.7" right="0.7" top="0.75" bottom="0.75" header="0.3" footer="0.3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4F4D4C-19A0-4100-AD25-4F8E35E82EF9}">
  <dimension ref="A1:A2"/>
  <sheetViews>
    <sheetView workbookViewId="0">
      <selection activeCell="B6" sqref="B6"/>
    </sheetView>
  </sheetViews>
  <sheetFormatPr defaultRowHeight="14.45"/>
  <sheetData>
    <row r="1" spans="1:1">
      <c r="A1" t="s">
        <v>23</v>
      </c>
    </row>
    <row r="2" spans="1:1">
      <c r="A2" t="s">
        <v>24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D046A-A49A-478D-8882-5B75DECF5135}">
  <dimension ref="A1:T56"/>
  <sheetViews>
    <sheetView showGridLines="0" tabSelected="1" zoomScale="80" zoomScaleNormal="100" workbookViewId="0">
      <pane ySplit="1" topLeftCell="A2" activePane="bottomLeft" state="frozen"/>
      <selection pane="bottomLeft" activeCell="I14" sqref="I14"/>
    </sheetView>
  </sheetViews>
  <sheetFormatPr defaultRowHeight="14.45"/>
  <cols>
    <col min="2" max="17" width="14.42578125" customWidth="1"/>
  </cols>
  <sheetData>
    <row r="1" spans="1:20" s="56" customFormat="1" ht="68.25" customHeight="1" thickBot="1">
      <c r="A1" s="57"/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</row>
    <row r="3" spans="1:20" ht="26.1">
      <c r="A3" s="58" t="s">
        <v>67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</row>
    <row r="4" spans="1:20" ht="26.1">
      <c r="A4" s="43" t="s">
        <v>68</v>
      </c>
      <c r="B4" s="43"/>
      <c r="C4" s="43"/>
      <c r="D4" s="42"/>
      <c r="E4" s="42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</row>
    <row r="6" spans="1:20">
      <c r="B6" s="78" t="s">
        <v>69</v>
      </c>
      <c r="C6" s="79"/>
    </row>
    <row r="7" spans="1:20">
      <c r="B7" s="44"/>
      <c r="C7" s="45"/>
    </row>
    <row r="8" spans="1:20">
      <c r="B8" s="44"/>
      <c r="C8" s="45"/>
    </row>
    <row r="9" spans="1:20">
      <c r="B9" s="44"/>
      <c r="C9" s="45"/>
    </row>
    <row r="10" spans="1:20">
      <c r="B10" s="44"/>
      <c r="C10" s="45"/>
    </row>
    <row r="11" spans="1:20">
      <c r="B11" s="76" t="s">
        <v>70</v>
      </c>
      <c r="C11" s="77"/>
    </row>
    <row r="12" spans="1:20">
      <c r="B12" s="44"/>
      <c r="C12" s="45"/>
    </row>
    <row r="13" spans="1:20">
      <c r="B13" s="44"/>
      <c r="C13" s="45"/>
    </row>
    <row r="14" spans="1:20">
      <c r="B14" s="44"/>
      <c r="C14" s="45"/>
    </row>
    <row r="15" spans="1:20">
      <c r="B15" s="44"/>
      <c r="C15" s="45"/>
    </row>
    <row r="16" spans="1:20">
      <c r="B16" s="44"/>
      <c r="C16" s="45"/>
    </row>
    <row r="17" spans="2:3">
      <c r="B17" s="76" t="s">
        <v>71</v>
      </c>
      <c r="C17" s="77"/>
    </row>
    <row r="18" spans="2:3">
      <c r="B18" s="44"/>
      <c r="C18" s="45"/>
    </row>
    <row r="19" spans="2:3">
      <c r="B19" s="44"/>
      <c r="C19" s="45"/>
    </row>
    <row r="20" spans="2:3">
      <c r="B20" s="44"/>
      <c r="C20" s="45"/>
    </row>
    <row r="21" spans="2:3">
      <c r="B21" s="44"/>
      <c r="C21" s="45"/>
    </row>
    <row r="22" spans="2:3">
      <c r="B22" s="44"/>
      <c r="C22" s="45"/>
    </row>
    <row r="23" spans="2:3">
      <c r="B23" s="76" t="s">
        <v>72</v>
      </c>
      <c r="C23" s="77"/>
    </row>
    <row r="24" spans="2:3">
      <c r="B24" s="44"/>
      <c r="C24" s="45"/>
    </row>
    <row r="25" spans="2:3">
      <c r="B25" s="44"/>
      <c r="C25" s="45"/>
    </row>
    <row r="26" spans="2:3">
      <c r="B26" s="44"/>
      <c r="C26" s="45"/>
    </row>
    <row r="27" spans="2:3">
      <c r="B27" s="44"/>
      <c r="C27" s="45"/>
    </row>
    <row r="28" spans="2:3">
      <c r="B28" s="44"/>
      <c r="C28" s="45"/>
    </row>
    <row r="29" spans="2:3">
      <c r="B29" s="44"/>
      <c r="C29" s="45"/>
    </row>
    <row r="30" spans="2:3">
      <c r="B30" s="76" t="s">
        <v>73</v>
      </c>
      <c r="C30" s="77"/>
    </row>
    <row r="31" spans="2:3">
      <c r="B31" s="44"/>
      <c r="C31" s="45"/>
    </row>
    <row r="32" spans="2:3">
      <c r="B32" s="44"/>
      <c r="C32" s="45"/>
    </row>
    <row r="33" spans="2:3">
      <c r="B33" s="44"/>
      <c r="C33" s="45"/>
    </row>
    <row r="34" spans="2:3">
      <c r="B34" s="44"/>
      <c r="C34" s="45"/>
    </row>
    <row r="35" spans="2:3">
      <c r="B35" s="44"/>
      <c r="C35" s="45"/>
    </row>
    <row r="36" spans="2:3">
      <c r="B36" s="44"/>
      <c r="C36" s="45"/>
    </row>
    <row r="37" spans="2:3">
      <c r="B37" s="76" t="s">
        <v>74</v>
      </c>
      <c r="C37" s="77"/>
    </row>
    <row r="38" spans="2:3">
      <c r="B38" s="44"/>
      <c r="C38" s="45"/>
    </row>
    <row r="39" spans="2:3">
      <c r="B39" s="44"/>
      <c r="C39" s="45"/>
    </row>
    <row r="40" spans="2:3">
      <c r="B40" s="44"/>
      <c r="C40" s="45"/>
    </row>
    <row r="41" spans="2:3">
      <c r="B41" s="44"/>
      <c r="C41" s="45"/>
    </row>
    <row r="42" spans="2:3">
      <c r="B42" s="44"/>
      <c r="C42" s="45"/>
    </row>
    <row r="43" spans="2:3">
      <c r="B43" s="44"/>
      <c r="C43" s="45"/>
    </row>
    <row r="44" spans="2:3">
      <c r="B44" s="76" t="s">
        <v>75</v>
      </c>
      <c r="C44" s="77"/>
    </row>
    <row r="45" spans="2:3">
      <c r="B45" s="44"/>
      <c r="C45" s="45"/>
    </row>
    <row r="46" spans="2:3">
      <c r="B46" s="44"/>
      <c r="C46" s="45"/>
    </row>
    <row r="47" spans="2:3">
      <c r="B47" s="44"/>
      <c r="C47" s="45"/>
    </row>
    <row r="48" spans="2:3">
      <c r="B48" s="44"/>
      <c r="C48" s="45"/>
    </row>
    <row r="49" spans="2:3">
      <c r="B49" s="44"/>
      <c r="C49" s="45"/>
    </row>
    <row r="50" spans="2:3">
      <c r="B50" s="44"/>
      <c r="C50" s="45"/>
    </row>
    <row r="51" spans="2:3">
      <c r="B51" s="76" t="s">
        <v>76</v>
      </c>
      <c r="C51" s="77"/>
    </row>
    <row r="52" spans="2:3">
      <c r="B52" s="44"/>
      <c r="C52" s="45"/>
    </row>
    <row r="53" spans="2:3">
      <c r="B53" s="44"/>
      <c r="C53" s="45"/>
    </row>
    <row r="54" spans="2:3">
      <c r="B54" s="44"/>
      <c r="C54" s="45"/>
    </row>
    <row r="55" spans="2:3">
      <c r="B55" s="76" t="s">
        <v>77</v>
      </c>
      <c r="C55" s="77"/>
    </row>
    <row r="56" spans="2:3">
      <c r="B56" s="46"/>
      <c r="C56" s="47"/>
    </row>
  </sheetData>
  <mergeCells count="11">
    <mergeCell ref="A1:P1"/>
    <mergeCell ref="B51:C51"/>
    <mergeCell ref="B55:C55"/>
    <mergeCell ref="B23:C23"/>
    <mergeCell ref="A3:T3"/>
    <mergeCell ref="B30:C30"/>
    <mergeCell ref="B37:C37"/>
    <mergeCell ref="B11:C11"/>
    <mergeCell ref="B6:C6"/>
    <mergeCell ref="B17:C17"/>
    <mergeCell ref="B44:C44"/>
  </mergeCells>
  <pageMargins left="0.7" right="0.7" top="0.75" bottom="0.75" header="0.3" footer="0.3"/>
  <pageSetup paperSize="9" scale="39" orientation="portrait"/>
  <colBreaks count="1" manualBreakCount="1">
    <brk id="16" max="42" man="1"/>
  </colBreaks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8F75BD8B7896647B8F5E3A22BF7612B" ma:contentTypeVersion="17" ma:contentTypeDescription="Crie um novo documento." ma:contentTypeScope="" ma:versionID="4ad9c638218032f2228493674a1ed2a1">
  <xsd:schema xmlns:xsd="http://www.w3.org/2001/XMLSchema" xmlns:xs="http://www.w3.org/2001/XMLSchema" xmlns:p="http://schemas.microsoft.com/office/2006/metadata/properties" xmlns:ns1="http://schemas.microsoft.com/sharepoint/v3" xmlns:ns2="03fbfa88-ed59-4b65-9b54-7351dab16f02" xmlns:ns3="b607ee42-f2cc-48bf-9891-93e8630e9e71" targetNamespace="http://schemas.microsoft.com/office/2006/metadata/properties" ma:root="true" ma:fieldsID="5be8ad91f405002a747acd7519396f0d" ns1:_="" ns2:_="" ns3:_="">
    <xsd:import namespace="http://schemas.microsoft.com/sharepoint/v3"/>
    <xsd:import namespace="03fbfa88-ed59-4b65-9b54-7351dab16f02"/>
    <xsd:import namespace="b607ee42-f2cc-48bf-9891-93e8630e9e7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SearchPropertie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fbfa88-ed59-4b65-9b54-7351dab16f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af7ba5c7-e7e8-46ad-a5c3-76d2e405b1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07ee42-f2cc-48bf-9891-93e8630e9e7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6ed1211-c61b-4fb7-a6bd-35b0d999bfcd}" ma:internalName="TaxCatchAll" ma:showField="CatchAllData" ma:web="b607ee42-f2cc-48bf-9891-93e8630e9e7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b607ee42-f2cc-48bf-9891-93e8630e9e71" xsi:nil="true"/>
    <lcf76f155ced4ddcb4097134ff3c332f xmlns="03fbfa88-ed59-4b65-9b54-7351dab16f02">
      <Terms xmlns="http://schemas.microsoft.com/office/infopath/2007/PartnerControls"/>
    </lcf76f155ced4ddcb4097134ff3c332f>
    <SharedWithUsers xmlns="b607ee42-f2cc-48bf-9891-93e8630e9e71">
      <UserInfo>
        <DisplayName>Luiz Leonardo Louzada Nobrega</DisplayName>
        <AccountId>105</AccountId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5C366A0-3A01-4EA2-94FC-98BEA0E706C2}"/>
</file>

<file path=customXml/itemProps2.xml><?xml version="1.0" encoding="utf-8"?>
<ds:datastoreItem xmlns:ds="http://schemas.openxmlformats.org/officeDocument/2006/customXml" ds:itemID="{395505F0-A648-4389-99C2-5B42CBA28D0F}"/>
</file>

<file path=customXml/itemProps3.xml><?xml version="1.0" encoding="utf-8"?>
<ds:datastoreItem xmlns:ds="http://schemas.openxmlformats.org/officeDocument/2006/customXml" ds:itemID="{C44E1B27-C435-4083-A150-210976E791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Marcos Rieper</dc:creator>
  <cp:keywords>Guia do Excel</cp:keywords>
  <dc:description/>
  <cp:lastModifiedBy/>
  <cp:revision/>
  <dcterms:created xsi:type="dcterms:W3CDTF">2012-05-26T12:52:57Z</dcterms:created>
  <dcterms:modified xsi:type="dcterms:W3CDTF">2024-10-07T13:57:02Z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0x01010088F75BD8B7896647B8F5E3A22BF7612B</vt:lpwstr>
  </property>
  <property fmtid="{D5CDD505-2E9C-101B-9397-08002B2CF9AE}" pid="3" name="Sensitivity">
    <vt:lpwstr>Confidencial \ Envio Interno Confidencial</vt:lpwstr>
  </property>
  <property fmtid="{D5CDD505-2E9C-101B-9397-08002B2CF9AE}" pid="4" name="MediaServiceImageTags">
    <vt:lpwstr/>
  </property>
  <property fmtid="{D5CDD505-2E9C-101B-9397-08002B2CF9AE}" pid="5" name="MSIP_Label_d7e1cff0-0256-4226-afc1-7eae0592aa15_Enabled">
    <vt:lpwstr>true</vt:lpwstr>
  </property>
  <property fmtid="{D5CDD505-2E9C-101B-9397-08002B2CF9AE}" pid="6" name="MSIP_Label_d7e1cff0-0256-4226-afc1-7eae0592aa15_SetDate">
    <vt:lpwstr>2024-06-20T19:31:41Z</vt:lpwstr>
  </property>
  <property fmtid="{D5CDD505-2E9C-101B-9397-08002B2CF9AE}" pid="7" name="MSIP_Label_d7e1cff0-0256-4226-afc1-7eae0592aa15_Method">
    <vt:lpwstr>Privileged</vt:lpwstr>
  </property>
  <property fmtid="{D5CDD505-2E9C-101B-9397-08002B2CF9AE}" pid="8" name="MSIP_Label_d7e1cff0-0256-4226-afc1-7eae0592aa15_Name">
    <vt:lpwstr>PublicoTeste</vt:lpwstr>
  </property>
  <property fmtid="{D5CDD505-2E9C-101B-9397-08002B2CF9AE}" pid="9" name="MSIP_Label_d7e1cff0-0256-4226-afc1-7eae0592aa15_SiteId">
    <vt:lpwstr>6dc28345-3048-49c1-beca-d5cad28a8f77</vt:lpwstr>
  </property>
  <property fmtid="{D5CDD505-2E9C-101B-9397-08002B2CF9AE}" pid="10" name="MSIP_Label_d7e1cff0-0256-4226-afc1-7eae0592aa15_ActionId">
    <vt:lpwstr>535a399f-2b2f-466b-8f96-1a8eed0fd73c</vt:lpwstr>
  </property>
  <property fmtid="{D5CDD505-2E9C-101B-9397-08002B2CF9AE}" pid="11" name="MSIP_Label_d7e1cff0-0256-4226-afc1-7eae0592aa15_ContentBits">
    <vt:lpwstr>0</vt:lpwstr>
  </property>
</Properties>
</file>