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3.PROADI_Saúde_Mental_APS_Triênio_2021_2023\Eixo Planejamento Operacional\2. Etapa Preparatória\"/>
    </mc:Choice>
  </mc:AlternateContent>
  <bookViews>
    <workbookView xWindow="-105" yWindow="-105" windowWidth="19425" windowHeight="10425" tabRatio="786" firstSheet="1" activeTab="1"/>
  </bookViews>
  <sheets>
    <sheet name="LISTA SUSPENSA" sheetId="13" state="hidden" r:id="rId1"/>
    <sheet name="Região" sheetId="15" r:id="rId2"/>
  </sheets>
  <definedNames>
    <definedName name="_xlnm.Print_Area" localSheetId="1">Região!$A$1:$M$50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5" l="1"/>
  <c r="I59" i="15"/>
  <c r="I58" i="15"/>
  <c r="J32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3" i="15"/>
  <c r="D60" i="15" l="1"/>
  <c r="D61" i="15"/>
  <c r="I62" i="15"/>
  <c r="D59" i="15"/>
  <c r="D57" i="15"/>
  <c r="D58" i="15"/>
  <c r="D75" i="15" l="1"/>
  <c r="D74" i="15"/>
  <c r="J59" i="15" l="1"/>
  <c r="J60" i="15" l="1"/>
  <c r="J58" i="15"/>
</calcChain>
</file>

<file path=xl/comments1.xml><?xml version="1.0" encoding="utf-8"?>
<comments xmlns="http://schemas.openxmlformats.org/spreadsheetml/2006/main">
  <authors>
    <author>Elaine Cristina de Melo Faria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</rPr>
          <t>Elaine Cristina de Melo Faria:</t>
        </r>
        <r>
          <rPr>
            <sz val="9"/>
            <color indexed="81"/>
            <rFont val="Segoe UI"/>
            <family val="2"/>
          </rPr>
          <t xml:space="preserve">
Realizar o gerenciamento de riscos por região</t>
        </r>
      </text>
    </comment>
    <comment ref="L9" authorId="0" shapeId="0">
      <text>
        <r>
          <rPr>
            <b/>
            <sz val="9"/>
            <color indexed="81"/>
            <rFont val="Segoe UI"/>
            <family val="2"/>
          </rPr>
          <t>Elaine Cristina de Melo Faria:</t>
        </r>
        <r>
          <rPr>
            <sz val="9"/>
            <color indexed="81"/>
            <rFont val="Segoe UI"/>
            <family val="2"/>
          </rPr>
          <t xml:space="preserve">
Definir as ações para que o risco não aconteça</t>
        </r>
      </text>
    </comment>
    <comment ref="M9" authorId="0" shapeId="0">
      <text>
        <r>
          <rPr>
            <b/>
            <sz val="9"/>
            <color indexed="81"/>
            <rFont val="Segoe UI"/>
            <family val="2"/>
          </rPr>
          <t>Elaine Cristina de Melo Faria:</t>
        </r>
        <r>
          <rPr>
            <sz val="9"/>
            <color indexed="81"/>
            <rFont val="Segoe UI"/>
            <family val="2"/>
          </rPr>
          <t xml:space="preserve">
Definir ações, para realizar quando o risco ocorrer. 
Essas ações deverão ser definidas no momento da construção da matriz de risco</t>
        </r>
      </text>
    </comment>
  </commentList>
</comments>
</file>

<file path=xl/sharedStrings.xml><?xml version="1.0" encoding="utf-8"?>
<sst xmlns="http://schemas.openxmlformats.org/spreadsheetml/2006/main" count="76" uniqueCount="70">
  <si>
    <t xml:space="preserve"> Abordagem de Riscos</t>
  </si>
  <si>
    <t>Processo/Atividade:</t>
  </si>
  <si>
    <t xml:space="preserve">Região: </t>
  </si>
  <si>
    <t>Data de elaboração:</t>
  </si>
  <si>
    <t>Período de Análise:</t>
  </si>
  <si>
    <t>Planilha de Análise e Avaliação de Riscos</t>
  </si>
  <si>
    <t xml:space="preserve">Riscos </t>
  </si>
  <si>
    <t>Causas</t>
  </si>
  <si>
    <t>Efeitos</t>
  </si>
  <si>
    <t xml:space="preserve">Barreira/ Prevenção
(como evitar que ocorram falhas) </t>
  </si>
  <si>
    <t>Ações corretivas recomendadas 
(o que fazer após ocorrência do incidente)</t>
  </si>
  <si>
    <t>Importância/ Gravidade</t>
  </si>
  <si>
    <t>PROB/ FREQ</t>
  </si>
  <si>
    <t>Detecção</t>
  </si>
  <si>
    <t>Nível do Risco</t>
  </si>
  <si>
    <t>Tratamento do Risco</t>
  </si>
  <si>
    <t>Compartilhar</t>
  </si>
  <si>
    <t>Critérios de Graduação</t>
  </si>
  <si>
    <t>Gravidade/ Importância</t>
  </si>
  <si>
    <t>Probabilidade/ Frequência</t>
  </si>
  <si>
    <t>Detecção (Riscos)</t>
  </si>
  <si>
    <t>Muito alto</t>
  </si>
  <si>
    <t xml:space="preserve">Alta </t>
  </si>
  <si>
    <t>Alto</t>
  </si>
  <si>
    <t>Baixa</t>
  </si>
  <si>
    <t>Médio</t>
  </si>
  <si>
    <t>Alta</t>
  </si>
  <si>
    <t>Baixo</t>
  </si>
  <si>
    <t>Muito alta</t>
  </si>
  <si>
    <t>Muito baixo</t>
  </si>
  <si>
    <t>Responsável:</t>
  </si>
  <si>
    <t>Dashboard</t>
  </si>
  <si>
    <t>Muito Alto</t>
  </si>
  <si>
    <t>qtade</t>
  </si>
  <si>
    <t>%</t>
  </si>
  <si>
    <t xml:space="preserve">Alto </t>
  </si>
  <si>
    <t>Aceitar</t>
  </si>
  <si>
    <t>Muito Baixo</t>
  </si>
  <si>
    <t>Total</t>
  </si>
  <si>
    <t>ACEITAR</t>
  </si>
  <si>
    <t>COMPARTILHAR</t>
  </si>
  <si>
    <t>REDUZIR</t>
  </si>
  <si>
    <t xml:space="preserve">Desprezivel </t>
  </si>
  <si>
    <t>Raro</t>
  </si>
  <si>
    <t>Frequente</t>
  </si>
  <si>
    <t>I: 101 - 125</t>
  </si>
  <si>
    <t>Improvável</t>
  </si>
  <si>
    <t xml:space="preserve">Provavel </t>
  </si>
  <si>
    <t>II: 76 - 100</t>
  </si>
  <si>
    <t xml:space="preserve">Moderada </t>
  </si>
  <si>
    <t>Possível</t>
  </si>
  <si>
    <t>III: 51 - 75</t>
  </si>
  <si>
    <t>IV: 26 - 50</t>
  </si>
  <si>
    <t xml:space="preserve">Catastrófica </t>
  </si>
  <si>
    <t>V: 1 - 25</t>
  </si>
  <si>
    <r>
      <rPr>
        <b/>
        <sz val="11"/>
        <rFont val="Calibri"/>
        <family val="2"/>
        <scheme val="minor"/>
      </rPr>
      <t>Aceitar:</t>
    </r>
    <r>
      <rPr>
        <sz val="11"/>
        <rFont val="Calibri"/>
        <family val="2"/>
        <scheme val="minor"/>
      </rPr>
      <t xml:space="preserve"> nível do risco baixo (azul e verde). Deve ser definido ações para caso o risco aconteça. O risco deve ser monitorado. </t>
    </r>
  </si>
  <si>
    <r>
      <rPr>
        <b/>
        <sz val="11"/>
        <rFont val="Calibri"/>
        <family val="2"/>
        <scheme val="minor"/>
      </rPr>
      <t xml:space="preserve">Reduzir: </t>
    </r>
    <r>
      <rPr>
        <sz val="11"/>
        <rFont val="Calibri"/>
        <family val="2"/>
        <scheme val="minor"/>
      </rPr>
      <t>nível do risco alto (amarelo, laranja e vermelho). Definir ações com o objetivo de minimizar a probabilidade e os impactos do risco.</t>
    </r>
  </si>
  <si>
    <r>
      <rPr>
        <b/>
        <sz val="11"/>
        <rFont val="Calibri"/>
        <family val="2"/>
        <scheme val="minor"/>
      </rPr>
      <t xml:space="preserve">Compartihar: </t>
    </r>
    <r>
      <rPr>
        <sz val="11"/>
        <rFont val="Calibri"/>
        <family val="2"/>
        <scheme val="minor"/>
      </rPr>
      <t xml:space="preserve">risco que deve ser compartilhado para outro nível hierarquico, com o objetivo de minimizar os impactos do risco. </t>
    </r>
  </si>
  <si>
    <t xml:space="preserve">Baixa </t>
  </si>
  <si>
    <t>Rara</t>
  </si>
  <si>
    <t>Reduzir</t>
  </si>
  <si>
    <r>
      <t xml:space="preserve">Nível V: </t>
    </r>
    <r>
      <rPr>
        <sz val="9"/>
        <rFont val="Calibri "/>
      </rPr>
      <t xml:space="preserve">1 - 25    /     </t>
    </r>
    <r>
      <rPr>
        <b/>
        <sz val="9"/>
        <rFont val="Calibri "/>
      </rPr>
      <t xml:space="preserve">Nível IV: </t>
    </r>
    <r>
      <rPr>
        <sz val="9"/>
        <rFont val="Calibri "/>
      </rPr>
      <t>26 - 50</t>
    </r>
    <r>
      <rPr>
        <b/>
        <sz val="9"/>
        <rFont val="Calibri "/>
      </rPr>
      <t xml:space="preserve">   /     Nível III: </t>
    </r>
    <r>
      <rPr>
        <sz val="9"/>
        <rFont val="Calibri "/>
      </rPr>
      <t>51 - 75</t>
    </r>
    <r>
      <rPr>
        <b/>
        <sz val="9"/>
        <rFont val="Calibri "/>
      </rPr>
      <t xml:space="preserve">    /     Nível II: </t>
    </r>
    <r>
      <rPr>
        <sz val="9"/>
        <rFont val="Calibri "/>
      </rPr>
      <t xml:space="preserve">76 - 100     </t>
    </r>
    <r>
      <rPr>
        <b/>
        <sz val="9"/>
        <rFont val="Calibri "/>
      </rPr>
      <t xml:space="preserve">/     Nível I: </t>
    </r>
    <r>
      <rPr>
        <sz val="9"/>
        <rFont val="Calibri "/>
      </rPr>
      <t>101 - 125</t>
    </r>
  </si>
  <si>
    <t>Resultados esperados</t>
  </si>
  <si>
    <t>Status</t>
  </si>
  <si>
    <t>FINALIZADO</t>
  </si>
  <si>
    <t>MONITORAR</t>
  </si>
  <si>
    <t>Tratamento</t>
  </si>
  <si>
    <t>STATUS</t>
  </si>
  <si>
    <t>Nível do risco</t>
  </si>
  <si>
    <t>Tratamento do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</si>
</sst>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 "/>
    </font>
    <font>
      <b/>
      <sz val="10"/>
      <name val="Calibri "/>
    </font>
    <font>
      <sz val="8"/>
      <name val="Calibri "/>
    </font>
    <font>
      <b/>
      <sz val="8"/>
      <name val="Calibri "/>
    </font>
    <font>
      <sz val="8"/>
      <color theme="1"/>
      <name val="Calibri"/>
      <family val="2"/>
      <scheme val="minor"/>
    </font>
    <font>
      <b/>
      <sz val="9"/>
      <name val="Calibri "/>
    </font>
    <font>
      <sz val="9"/>
      <name val="Calibri "/>
    </font>
    <font>
      <b/>
      <sz val="9"/>
      <color rgb="FF000000"/>
      <name val="Calibri "/>
    </font>
    <font>
      <sz val="9"/>
      <color rgb="FF000000"/>
      <name val="Calibri "/>
    </font>
    <font>
      <sz val="9"/>
      <color theme="8"/>
      <name val="Calibri "/>
    </font>
    <font>
      <sz val="10"/>
      <name val="Calibri 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 "/>
    </font>
    <font>
      <b/>
      <sz val="18"/>
      <name val="Calibri 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151C"/>
        <bgColor indexed="64"/>
      </patternFill>
    </fill>
    <fill>
      <patternFill patternType="solid">
        <fgColor rgb="FFF39228"/>
        <bgColor indexed="64"/>
      </patternFill>
    </fill>
    <fill>
      <patternFill patternType="solid">
        <fgColor rgb="FFFFF200"/>
        <bgColor indexed="64"/>
      </patternFill>
    </fill>
    <fill>
      <patternFill patternType="solid">
        <fgColor rgb="FF21AF4A"/>
        <bgColor indexed="64"/>
      </patternFill>
    </fill>
    <fill>
      <patternFill patternType="solid">
        <fgColor rgb="FF1D51A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0">
    <xf numFmtId="0" fontId="0" fillId="0" borderId="0" xfId="0"/>
    <xf numFmtId="0" fontId="0" fillId="2" borderId="1" xfId="0" applyFill="1" applyBorder="1"/>
    <xf numFmtId="0" fontId="5" fillId="0" borderId="9" xfId="2" applyFont="1" applyBorder="1" applyAlignment="1">
      <alignment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1" fillId="0" borderId="20" xfId="0" applyFont="1" applyBorder="1" applyAlignment="1">
      <alignment vertical="center"/>
    </xf>
    <xf numFmtId="0" fontId="13" fillId="4" borderId="17" xfId="0" applyFont="1" applyFill="1" applyBorder="1" applyAlignment="1"/>
    <xf numFmtId="0" fontId="10" fillId="4" borderId="17" xfId="2" applyFont="1" applyFill="1" applyBorder="1" applyAlignment="1">
      <alignment vertical="center" wrapText="1"/>
    </xf>
    <xf numFmtId="0" fontId="10" fillId="4" borderId="17" xfId="0" applyFont="1" applyFill="1" applyBorder="1" applyAlignment="1"/>
    <xf numFmtId="0" fontId="12" fillId="4" borderId="17" xfId="0" applyFont="1" applyFill="1" applyBorder="1" applyAlignment="1">
      <alignment vertical="center"/>
    </xf>
    <xf numFmtId="0" fontId="10" fillId="0" borderId="17" xfId="2" applyFont="1" applyBorder="1" applyAlignment="1">
      <alignment vertical="center" wrapText="1"/>
    </xf>
    <xf numFmtId="0" fontId="12" fillId="0" borderId="17" xfId="0" applyFont="1" applyBorder="1" applyAlignment="1">
      <alignment vertical="center"/>
    </xf>
    <xf numFmtId="0" fontId="10" fillId="0" borderId="22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0" applyFont="1"/>
    <xf numFmtId="0" fontId="14" fillId="0" borderId="0" xfId="2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4" borderId="12" xfId="2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/>
    </xf>
    <xf numFmtId="0" fontId="7" fillId="4" borderId="12" xfId="2" applyFont="1" applyFill="1" applyBorder="1" applyAlignment="1">
      <alignment vertical="center" wrapText="1"/>
    </xf>
    <xf numFmtId="0" fontId="6" fillId="4" borderId="12" xfId="2" applyFont="1" applyFill="1" applyBorder="1" applyAlignment="1">
      <alignment vertical="center" wrapText="1"/>
    </xf>
    <xf numFmtId="0" fontId="4" fillId="4" borderId="0" xfId="2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9" fillId="5" borderId="0" xfId="0" applyFont="1" applyFill="1" applyBorder="1" applyAlignment="1"/>
    <xf numFmtId="0" fontId="20" fillId="0" borderId="0" xfId="2" applyFont="1" applyBorder="1" applyAlignment="1">
      <alignment horizontal="right" vertical="center" wrapText="1"/>
    </xf>
    <xf numFmtId="0" fontId="20" fillId="0" borderId="0" xfId="2" applyFont="1" applyBorder="1" applyAlignment="1">
      <alignment horizontal="left" vertical="center" wrapText="1"/>
    </xf>
    <xf numFmtId="0" fontId="20" fillId="6" borderId="0" xfId="0" applyFont="1" applyFill="1" applyBorder="1" applyAlignment="1"/>
    <xf numFmtId="0" fontId="18" fillId="4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/>
    <xf numFmtId="0" fontId="20" fillId="8" borderId="0" xfId="0" applyFont="1" applyFill="1" applyBorder="1" applyAlignment="1"/>
    <xf numFmtId="0" fontId="20" fillId="9" borderId="0" xfId="0" applyFont="1" applyFill="1" applyBorder="1" applyAlignment="1"/>
    <xf numFmtId="0" fontId="17" fillId="0" borderId="19" xfId="0" applyFont="1" applyBorder="1" applyAlignment="1">
      <alignment vertical="center"/>
    </xf>
    <xf numFmtId="0" fontId="18" fillId="0" borderId="21" xfId="0" applyFont="1" applyBorder="1" applyAlignment="1">
      <alignment horizontal="right" vertical="center"/>
    </xf>
    <xf numFmtId="0" fontId="7" fillId="0" borderId="12" xfId="2" applyFont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left" vertical="center" wrapText="1"/>
    </xf>
    <xf numFmtId="0" fontId="5" fillId="4" borderId="3" xfId="2" applyFont="1" applyFill="1" applyBorder="1" applyAlignment="1">
      <alignment vertical="center" wrapText="1"/>
    </xf>
    <xf numFmtId="0" fontId="0" fillId="0" borderId="10" xfId="0" applyBorder="1"/>
    <xf numFmtId="0" fontId="5" fillId="0" borderId="9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4" borderId="8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7" fillId="4" borderId="12" xfId="2" applyFont="1" applyFill="1" applyBorder="1" applyAlignment="1">
      <alignment vertical="center" textRotation="90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textRotation="90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9" xfId="0" applyFont="1" applyBorder="1" applyAlignment="1">
      <alignment horizontal="center" vertical="center"/>
    </xf>
    <xf numFmtId="0" fontId="14" fillId="0" borderId="9" xfId="2" applyFont="1" applyBorder="1" applyAlignment="1">
      <alignment vertical="center" wrapText="1"/>
    </xf>
    <xf numFmtId="0" fontId="14" fillId="4" borderId="3" xfId="2" applyFont="1" applyFill="1" applyBorder="1" applyAlignment="1">
      <alignment vertical="center" wrapText="1"/>
    </xf>
    <xf numFmtId="0" fontId="6" fillId="0" borderId="12" xfId="2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1" fillId="0" borderId="0" xfId="1" applyFont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23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7" fillId="0" borderId="12" xfId="2" applyFont="1" applyFill="1" applyBorder="1" applyAlignment="1">
      <alignment vertical="center" textRotation="90" wrapText="1"/>
    </xf>
    <xf numFmtId="0" fontId="5" fillId="4" borderId="9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 textRotation="90" wrapText="1"/>
    </xf>
    <xf numFmtId="0" fontId="20" fillId="4" borderId="18" xfId="2" applyFont="1" applyFill="1" applyBorder="1" applyAlignment="1">
      <alignment horizontal="left" vertical="center" wrapText="1"/>
    </xf>
    <xf numFmtId="0" fontId="20" fillId="4" borderId="19" xfId="2" applyFont="1" applyFill="1" applyBorder="1" applyAlignment="1">
      <alignment horizontal="left" vertical="center" wrapText="1"/>
    </xf>
    <xf numFmtId="0" fontId="20" fillId="4" borderId="20" xfId="2" applyFont="1" applyFill="1" applyBorder="1" applyAlignment="1">
      <alignment horizontal="left" vertical="center" wrapText="1"/>
    </xf>
    <xf numFmtId="0" fontId="20" fillId="4" borderId="21" xfId="2" applyFont="1" applyFill="1" applyBorder="1" applyAlignment="1">
      <alignment horizontal="left" vertical="center" wrapText="1"/>
    </xf>
    <xf numFmtId="0" fontId="20" fillId="4" borderId="0" xfId="2" applyFont="1" applyFill="1" applyBorder="1" applyAlignment="1">
      <alignment horizontal="left" vertical="center" wrapText="1"/>
    </xf>
    <xf numFmtId="0" fontId="20" fillId="4" borderId="17" xfId="2" applyFont="1" applyFill="1" applyBorder="1" applyAlignment="1">
      <alignment horizontal="left" vertical="center" wrapText="1"/>
    </xf>
    <xf numFmtId="0" fontId="20" fillId="0" borderId="22" xfId="2" applyFont="1" applyBorder="1" applyAlignment="1">
      <alignment horizontal="left" vertical="center" wrapText="1"/>
    </xf>
    <xf numFmtId="0" fontId="20" fillId="0" borderId="23" xfId="2" applyFont="1" applyBorder="1" applyAlignment="1">
      <alignment horizontal="left" vertical="center" wrapText="1"/>
    </xf>
    <xf numFmtId="0" fontId="20" fillId="0" borderId="24" xfId="2" applyFont="1" applyBorder="1" applyAlignment="1">
      <alignment horizontal="left" vertical="center" wrapText="1"/>
    </xf>
    <xf numFmtId="0" fontId="7" fillId="0" borderId="11" xfId="2" applyFont="1" applyFill="1" applyBorder="1" applyAlignment="1">
      <alignment horizontal="center" vertical="center" textRotation="90" wrapText="1"/>
    </xf>
    <xf numFmtId="0" fontId="7" fillId="0" borderId="13" xfId="2" applyFont="1" applyFill="1" applyBorder="1" applyAlignment="1">
      <alignment horizontal="center" vertical="center" textRotation="90" wrapText="1"/>
    </xf>
    <xf numFmtId="0" fontId="7" fillId="0" borderId="16" xfId="2" applyFont="1" applyFill="1" applyBorder="1" applyAlignment="1">
      <alignment horizontal="center" vertical="center" textRotation="90" wrapText="1"/>
    </xf>
    <xf numFmtId="0" fontId="7" fillId="0" borderId="11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textRotation="90" wrapText="1"/>
    </xf>
    <xf numFmtId="0" fontId="7" fillId="0" borderId="13" xfId="2" applyFont="1" applyBorder="1" applyAlignment="1">
      <alignment horizontal="center" vertical="center" textRotation="90" wrapText="1"/>
    </xf>
    <xf numFmtId="0" fontId="7" fillId="0" borderId="16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5" fillId="0" borderId="8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4" borderId="2" xfId="2" applyFont="1" applyFill="1" applyBorder="1" applyAlignment="1">
      <alignment horizontal="left" vertical="center" wrapText="1"/>
    </xf>
    <xf numFmtId="0" fontId="5" fillId="4" borderId="3" xfId="2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textRotation="90" wrapText="1"/>
    </xf>
    <xf numFmtId="0" fontId="6" fillId="0" borderId="13" xfId="2" applyFont="1" applyFill="1" applyBorder="1" applyAlignment="1">
      <alignment horizontal="center" vertical="center" textRotation="90" wrapText="1"/>
    </xf>
    <xf numFmtId="0" fontId="6" fillId="0" borderId="16" xfId="2" applyFont="1" applyFill="1" applyBorder="1" applyAlignment="1">
      <alignment horizontal="center" vertical="center" textRotation="90" wrapText="1"/>
    </xf>
    <xf numFmtId="0" fontId="7" fillId="0" borderId="12" xfId="2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4" fillId="11" borderId="25" xfId="2" applyFont="1" applyFill="1" applyBorder="1" applyAlignment="1">
      <alignment horizontal="center" vertical="center" wrapText="1"/>
    </xf>
    <xf numFmtId="0" fontId="24" fillId="11" borderId="26" xfId="2" applyFont="1" applyFill="1" applyBorder="1" applyAlignment="1">
      <alignment horizontal="center" vertical="center" wrapText="1"/>
    </xf>
    <xf numFmtId="0" fontId="24" fillId="11" borderId="14" xfId="2" applyFont="1" applyFill="1" applyBorder="1" applyAlignment="1">
      <alignment horizontal="center" vertical="center" wrapText="1"/>
    </xf>
    <xf numFmtId="0" fontId="24" fillId="11" borderId="0" xfId="2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Border="1"/>
  </cellXfs>
  <cellStyles count="3">
    <cellStyle name="Normal" xfId="0" builtinId="0"/>
    <cellStyle name="Normal 2" xfId="2"/>
    <cellStyle name="Porcentagem" xfId="1" builtinId="5"/>
  </cellStyles>
  <dxfs count="15">
    <dxf>
      <font>
        <color auto="1"/>
      </font>
      <fill>
        <patternFill>
          <fgColor auto="1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1D51A4"/>
        </patternFill>
      </fill>
    </dxf>
    <dxf>
      <font>
        <color auto="1"/>
      </font>
      <fill>
        <patternFill>
          <bgColor rgb="FF21AF4A"/>
        </patternFill>
      </fill>
    </dxf>
    <dxf>
      <font>
        <color auto="1"/>
      </font>
      <fill>
        <patternFill>
          <bgColor rgb="FFFFF200"/>
        </patternFill>
      </fill>
    </dxf>
    <dxf>
      <fill>
        <patternFill>
          <bgColor rgb="FFF39228"/>
        </patternFill>
      </fill>
    </dxf>
    <dxf>
      <font>
        <color theme="0"/>
      </font>
      <fill>
        <patternFill>
          <bgColor rgb="FFED151C"/>
        </patternFill>
      </fill>
    </dxf>
    <dxf>
      <font>
        <color theme="0"/>
      </font>
      <fill>
        <patternFill>
          <bgColor rgb="FF1D51A4"/>
        </patternFill>
      </fill>
    </dxf>
    <dxf>
      <font>
        <color auto="1"/>
      </font>
      <fill>
        <patternFill>
          <bgColor rgb="FF21AF4A"/>
        </patternFill>
      </fill>
    </dxf>
    <dxf>
      <font>
        <color auto="1"/>
      </font>
      <fill>
        <patternFill>
          <bgColor rgb="FFFFF200"/>
        </patternFill>
      </fill>
    </dxf>
    <dxf>
      <fill>
        <patternFill>
          <bgColor rgb="FFF39228"/>
        </patternFill>
      </fill>
    </dxf>
    <dxf>
      <font>
        <color theme="0"/>
      </font>
      <fill>
        <patternFill>
          <bgColor rgb="FFED151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Nível do Risco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Região!$C$57:$C$61</c:f>
              <c:strCache>
                <c:ptCount val="5"/>
                <c:pt idx="0">
                  <c:v>Muito Alto</c:v>
                </c:pt>
                <c:pt idx="1">
                  <c:v>Alto </c:v>
                </c:pt>
                <c:pt idx="2">
                  <c:v>Médio</c:v>
                </c:pt>
                <c:pt idx="3">
                  <c:v>Baixo</c:v>
                </c:pt>
                <c:pt idx="4">
                  <c:v>Muito Baixo</c:v>
                </c:pt>
              </c:strCache>
            </c:strRef>
          </c:cat>
          <c:val>
            <c:numRef>
              <c:f>Região!$D$57:$D$61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165472"/>
        <c:axId val="796175808"/>
      </c:barChart>
      <c:catAx>
        <c:axId val="7961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75808"/>
        <c:crosses val="autoZero"/>
        <c:auto val="1"/>
        <c:lblAlgn val="ctr"/>
        <c:lblOffset val="100"/>
        <c:noMultiLvlLbl val="0"/>
      </c:catAx>
      <c:valAx>
        <c:axId val="79617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Tratament</a:t>
            </a:r>
            <a:r>
              <a:rPr lang="pt-BR" b="1" baseline="0"/>
              <a:t>o do Risco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Região!$H$58:$H$60</c:f>
              <c:strCache>
                <c:ptCount val="3"/>
                <c:pt idx="0">
                  <c:v>Aceitar</c:v>
                </c:pt>
                <c:pt idx="1">
                  <c:v>Reduzir</c:v>
                </c:pt>
                <c:pt idx="2">
                  <c:v>Compartilhar</c:v>
                </c:pt>
              </c:strCache>
            </c:strRef>
          </c:cat>
          <c:val>
            <c:numRef>
              <c:f>Região!$I$58:$I$60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176896"/>
        <c:axId val="796166560"/>
      </c:barChart>
      <c:catAx>
        <c:axId val="7961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66560"/>
        <c:crosses val="autoZero"/>
        <c:auto val="1"/>
        <c:lblAlgn val="ctr"/>
        <c:lblOffset val="100"/>
        <c:noMultiLvlLbl val="0"/>
      </c:catAx>
      <c:valAx>
        <c:axId val="79616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7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Status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Região!$C$74:$C$75</c:f>
              <c:strCache>
                <c:ptCount val="2"/>
                <c:pt idx="0">
                  <c:v>FINALIZADO</c:v>
                </c:pt>
                <c:pt idx="1">
                  <c:v>MONITORAR</c:v>
                </c:pt>
              </c:strCache>
            </c:strRef>
          </c:cat>
          <c:val>
            <c:numRef>
              <c:f>Região!$D$74:$D$75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178528"/>
        <c:axId val="796159488"/>
      </c:barChart>
      <c:catAx>
        <c:axId val="7961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59488"/>
        <c:crosses val="autoZero"/>
        <c:auto val="1"/>
        <c:lblAlgn val="ctr"/>
        <c:lblOffset val="100"/>
        <c:noMultiLvlLbl val="0"/>
      </c:catAx>
      <c:valAx>
        <c:axId val="79615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7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6</xdr:col>
      <xdr:colOff>726450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52517" cy="521189"/>
        </a:xfrm>
        <a:prstGeom prst="rect">
          <a:avLst/>
        </a:prstGeom>
      </xdr:spPr>
    </xdr:pic>
    <xdr:clientData/>
  </xdr:twoCellAnchor>
  <xdr:twoCellAnchor>
    <xdr:from>
      <xdr:col>1</xdr:col>
      <xdr:colOff>918102</xdr:colOff>
      <xdr:row>54</xdr:row>
      <xdr:rowOff>91548</xdr:rowOff>
    </xdr:from>
    <xdr:to>
      <xdr:col>5</xdr:col>
      <xdr:colOff>365123</xdr:colOff>
      <xdr:row>68</xdr:row>
      <xdr:rowOff>23814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1416843</xdr:colOff>
      <xdr:row>54</xdr:row>
      <xdr:rowOff>111388</xdr:rowOff>
    </xdr:from>
    <xdr:to>
      <xdr:col>11</xdr:col>
      <xdr:colOff>713049</xdr:colOff>
      <xdr:row>68</xdr:row>
      <xdr:rowOff>43658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904875</xdr:colOff>
      <xdr:row>70</xdr:row>
      <xdr:rowOff>110727</xdr:rowOff>
    </xdr:from>
    <xdr:to>
      <xdr:col>5</xdr:col>
      <xdr:colOff>369094</xdr:colOff>
      <xdr:row>84</xdr:row>
      <xdr:rowOff>59531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4" sqref="C4"/>
    </sheetView>
  </sheetViews>
  <sheetFormatPr defaultRowHeight="15"/>
  <cols>
    <col min="1" max="1" width="20.85546875" customWidth="1"/>
    <col min="2" max="2" width="16" customWidth="1"/>
  </cols>
  <sheetData>
    <row r="1" spans="1:2">
      <c r="A1" t="s">
        <v>39</v>
      </c>
      <c r="B1" t="s">
        <v>64</v>
      </c>
    </row>
    <row r="2" spans="1:2">
      <c r="A2" t="s">
        <v>41</v>
      </c>
      <c r="B2" t="s">
        <v>65</v>
      </c>
    </row>
    <row r="3" spans="1:2">
      <c r="A3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"/>
  <sheetViews>
    <sheetView showGridLines="0" tabSelected="1" zoomScale="80" zoomScaleNormal="80" workbookViewId="0">
      <selection activeCell="A3" sqref="A3:N4"/>
    </sheetView>
  </sheetViews>
  <sheetFormatPr defaultRowHeight="15"/>
  <cols>
    <col min="1" max="1" width="6.85546875" customWidth="1"/>
    <col min="2" max="2" width="35.85546875" customWidth="1"/>
    <col min="3" max="3" width="29.42578125" customWidth="1"/>
    <col min="4" max="5" width="15.28515625" customWidth="1"/>
    <col min="6" max="6" width="30.42578125" customWidth="1"/>
    <col min="7" max="8" width="11" style="62" customWidth="1"/>
    <col min="9" max="9" width="9.140625" style="62"/>
    <col min="10" max="10" width="9.140625" style="68"/>
    <col min="11" max="11" width="17.7109375" customWidth="1"/>
    <col min="12" max="12" width="23.42578125" customWidth="1"/>
    <col min="13" max="13" width="22.7109375" customWidth="1"/>
    <col min="14" max="14" width="15.140625" customWidth="1"/>
  </cols>
  <sheetData>
    <row r="1" spans="1:14" s="1" customFormat="1" ht="68.25" customHeight="1" thickBo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s="139" customFormat="1" ht="15" customHeight="1" thickBo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4" ht="21.75" customHeight="1">
      <c r="A3" s="134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23.2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>
      <c r="A5" s="124" t="s">
        <v>1</v>
      </c>
      <c r="B5" s="125"/>
      <c r="C5" s="125"/>
      <c r="D5" s="125"/>
      <c r="E5" s="125"/>
      <c r="F5" s="125"/>
      <c r="G5" s="125"/>
      <c r="H5" s="125"/>
      <c r="I5" s="71"/>
      <c r="J5" s="64"/>
      <c r="K5" s="2"/>
      <c r="L5" s="2"/>
      <c r="M5" s="2"/>
      <c r="N5" s="42"/>
    </row>
    <row r="6" spans="1:14" ht="38.25" customHeight="1">
      <c r="A6" s="124" t="s">
        <v>2</v>
      </c>
      <c r="B6" s="125"/>
      <c r="C6" s="125"/>
      <c r="D6" s="125"/>
      <c r="E6" s="125"/>
      <c r="F6" s="43"/>
      <c r="G6" s="78" t="s">
        <v>3</v>
      </c>
      <c r="H6" s="78"/>
      <c r="I6" s="78"/>
      <c r="J6" s="64"/>
      <c r="K6" s="2"/>
      <c r="L6" s="2"/>
      <c r="M6" s="2"/>
      <c r="N6" s="42"/>
    </row>
    <row r="7" spans="1:14" ht="25.5" customHeight="1">
      <c r="A7" s="126" t="s">
        <v>4</v>
      </c>
      <c r="B7" s="127"/>
      <c r="C7" s="127"/>
      <c r="D7" s="127"/>
      <c r="E7" s="127"/>
      <c r="F7" s="127"/>
      <c r="G7" s="78" t="s">
        <v>30</v>
      </c>
      <c r="H7" s="78"/>
      <c r="I7" s="78"/>
      <c r="J7" s="65"/>
      <c r="K7" s="41"/>
      <c r="L7" s="41"/>
      <c r="M7" s="41"/>
      <c r="N7" s="42"/>
    </row>
    <row r="8" spans="1:14" ht="15" customHeight="1">
      <c r="A8" s="128" t="s">
        <v>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23.25" customHeight="1">
      <c r="A9" s="129"/>
      <c r="B9" s="132" t="s">
        <v>62</v>
      </c>
      <c r="C9" s="113" t="s">
        <v>6</v>
      </c>
      <c r="D9" s="113" t="s">
        <v>7</v>
      </c>
      <c r="E9" s="114"/>
      <c r="F9" s="83" t="s">
        <v>8</v>
      </c>
      <c r="G9" s="119" t="s">
        <v>11</v>
      </c>
      <c r="H9" s="119" t="s">
        <v>12</v>
      </c>
      <c r="I9" s="107" t="s">
        <v>13</v>
      </c>
      <c r="J9" s="122" t="s">
        <v>14</v>
      </c>
      <c r="K9" s="107" t="s">
        <v>66</v>
      </c>
      <c r="L9" s="110" t="s">
        <v>9</v>
      </c>
      <c r="M9" s="83" t="s">
        <v>10</v>
      </c>
      <c r="N9" s="83" t="s">
        <v>63</v>
      </c>
    </row>
    <row r="10" spans="1:14" ht="23.25" customHeight="1">
      <c r="A10" s="130"/>
      <c r="B10" s="132"/>
      <c r="C10" s="115"/>
      <c r="D10" s="115"/>
      <c r="E10" s="116"/>
      <c r="F10" s="84"/>
      <c r="G10" s="120"/>
      <c r="H10" s="120"/>
      <c r="I10" s="108"/>
      <c r="J10" s="122"/>
      <c r="K10" s="108"/>
      <c r="L10" s="111"/>
      <c r="M10" s="84"/>
      <c r="N10" s="84"/>
    </row>
    <row r="11" spans="1:14" ht="23.25" customHeight="1">
      <c r="A11" s="131"/>
      <c r="B11" s="132"/>
      <c r="C11" s="117"/>
      <c r="D11" s="117"/>
      <c r="E11" s="118"/>
      <c r="F11" s="85"/>
      <c r="G11" s="121"/>
      <c r="H11" s="121"/>
      <c r="I11" s="109"/>
      <c r="J11" s="122"/>
      <c r="K11" s="109"/>
      <c r="L11" s="112"/>
      <c r="M11" s="85"/>
      <c r="N11" s="85"/>
    </row>
    <row r="12" spans="1:14" ht="36" customHeight="1">
      <c r="A12" s="77"/>
      <c r="B12" s="49"/>
      <c r="C12" s="47"/>
      <c r="D12" s="79"/>
      <c r="E12" s="80"/>
      <c r="F12" s="48"/>
      <c r="G12" s="3"/>
      <c r="H12" s="3"/>
      <c r="I12" s="3"/>
      <c r="J12" s="66">
        <f t="shared" ref="J12:J32" si="0">G12*H12*I12</f>
        <v>0</v>
      </c>
      <c r="K12" s="3"/>
      <c r="L12" s="3"/>
      <c r="M12" s="3"/>
      <c r="N12" s="39"/>
    </row>
    <row r="13" spans="1:14" ht="36" customHeight="1">
      <c r="A13" s="77"/>
      <c r="B13" s="49"/>
      <c r="C13" s="47"/>
      <c r="D13" s="79"/>
      <c r="E13" s="80"/>
      <c r="F13" s="48"/>
      <c r="G13" s="3"/>
      <c r="H13" s="3"/>
      <c r="I13" s="3"/>
      <c r="J13" s="66">
        <f t="shared" si="0"/>
        <v>0</v>
      </c>
      <c r="K13" s="3"/>
      <c r="L13" s="3"/>
      <c r="M13" s="3"/>
      <c r="N13" s="39"/>
    </row>
    <row r="14" spans="1:14" ht="36" customHeight="1">
      <c r="A14" s="77"/>
      <c r="B14" s="49"/>
      <c r="C14" s="57"/>
      <c r="D14" s="57"/>
      <c r="E14" s="58"/>
      <c r="F14" s="58"/>
      <c r="G14" s="3"/>
      <c r="H14" s="3"/>
      <c r="I14" s="3"/>
      <c r="J14" s="66">
        <f t="shared" si="0"/>
        <v>0</v>
      </c>
      <c r="K14" s="3"/>
      <c r="L14" s="3"/>
      <c r="M14" s="3"/>
      <c r="N14" s="39"/>
    </row>
    <row r="15" spans="1:14" ht="36" customHeight="1">
      <c r="A15" s="77"/>
      <c r="B15" s="49"/>
      <c r="C15" s="60"/>
      <c r="D15" s="60"/>
      <c r="E15" s="61"/>
      <c r="F15" s="61"/>
      <c r="G15" s="3"/>
      <c r="H15" s="3"/>
      <c r="I15" s="3"/>
      <c r="J15" s="66">
        <f t="shared" si="0"/>
        <v>0</v>
      </c>
      <c r="K15" s="3"/>
      <c r="L15" s="3"/>
      <c r="M15" s="3"/>
      <c r="N15" s="39"/>
    </row>
    <row r="16" spans="1:14" ht="35.25" customHeight="1">
      <c r="A16" s="77"/>
      <c r="B16" s="40"/>
      <c r="C16" s="47"/>
      <c r="D16" s="79"/>
      <c r="E16" s="80"/>
      <c r="F16" s="48"/>
      <c r="G16" s="3"/>
      <c r="H16" s="3"/>
      <c r="I16" s="3"/>
      <c r="J16" s="66">
        <f t="shared" si="0"/>
        <v>0</v>
      </c>
      <c r="K16" s="3"/>
      <c r="L16" s="3"/>
      <c r="M16" s="3"/>
      <c r="N16" s="39"/>
    </row>
    <row r="17" spans="1:14" ht="41.25" customHeight="1">
      <c r="A17" s="77"/>
      <c r="B17" s="22"/>
      <c r="C17" s="47"/>
      <c r="D17" s="79"/>
      <c r="E17" s="80"/>
      <c r="F17" s="48"/>
      <c r="G17" s="3"/>
      <c r="H17" s="3"/>
      <c r="I17" s="3"/>
      <c r="J17" s="66">
        <f t="shared" si="0"/>
        <v>0</v>
      </c>
      <c r="K17" s="3"/>
      <c r="L17" s="3"/>
      <c r="M17" s="3"/>
      <c r="N17" s="39"/>
    </row>
    <row r="18" spans="1:14" ht="32.25" customHeight="1">
      <c r="A18" s="50"/>
      <c r="B18" s="25"/>
      <c r="C18" s="47"/>
      <c r="D18" s="79"/>
      <c r="E18" s="80"/>
      <c r="F18" s="48"/>
      <c r="G18" s="3"/>
      <c r="H18" s="3"/>
      <c r="I18" s="3"/>
      <c r="J18" s="66">
        <f t="shared" si="0"/>
        <v>0</v>
      </c>
      <c r="K18" s="3"/>
      <c r="L18" s="3"/>
      <c r="M18" s="3"/>
      <c r="N18" s="39"/>
    </row>
    <row r="19" spans="1:14" ht="32.25" customHeight="1">
      <c r="A19" s="50"/>
      <c r="B19" s="25"/>
      <c r="C19" s="47"/>
      <c r="D19" s="79"/>
      <c r="E19" s="80"/>
      <c r="F19" s="48"/>
      <c r="G19" s="3"/>
      <c r="H19" s="3"/>
      <c r="I19" s="3"/>
      <c r="J19" s="66">
        <f t="shared" si="0"/>
        <v>0</v>
      </c>
      <c r="K19" s="3"/>
      <c r="L19" s="3"/>
      <c r="M19" s="3"/>
      <c r="N19" s="39"/>
    </row>
    <row r="20" spans="1:14" ht="35.25" customHeight="1">
      <c r="A20" s="50"/>
      <c r="B20" s="25"/>
      <c r="C20" s="47"/>
      <c r="D20" s="79"/>
      <c r="E20" s="80"/>
      <c r="F20" s="48"/>
      <c r="G20" s="3"/>
      <c r="H20" s="3"/>
      <c r="I20" s="3"/>
      <c r="J20" s="66">
        <f t="shared" si="0"/>
        <v>0</v>
      </c>
      <c r="K20" s="3"/>
      <c r="L20" s="3"/>
      <c r="M20" s="3"/>
      <c r="N20" s="39"/>
    </row>
    <row r="21" spans="1:14" ht="36" customHeight="1">
      <c r="A21" s="50"/>
      <c r="B21" s="25"/>
      <c r="C21" s="45"/>
      <c r="D21" s="79"/>
      <c r="E21" s="80"/>
      <c r="F21" s="46"/>
      <c r="G21" s="3"/>
      <c r="H21" s="3"/>
      <c r="I21" s="3"/>
      <c r="J21" s="66">
        <f t="shared" si="0"/>
        <v>0</v>
      </c>
      <c r="K21" s="3"/>
      <c r="L21" s="3"/>
      <c r="M21" s="3"/>
      <c r="N21" s="39"/>
    </row>
    <row r="22" spans="1:14" ht="36" customHeight="1">
      <c r="A22" s="50"/>
      <c r="B22" s="22"/>
      <c r="C22" s="51"/>
      <c r="D22" s="53"/>
      <c r="E22" s="54"/>
      <c r="F22" s="52"/>
      <c r="G22" s="3"/>
      <c r="H22" s="3"/>
      <c r="I22" s="3"/>
      <c r="J22" s="66">
        <f t="shared" si="0"/>
        <v>0</v>
      </c>
      <c r="K22" s="3"/>
      <c r="L22" s="3"/>
      <c r="M22" s="3"/>
      <c r="N22" s="39"/>
    </row>
    <row r="23" spans="1:14" ht="39" customHeight="1">
      <c r="A23" s="59"/>
      <c r="B23" s="22"/>
      <c r="C23" s="55"/>
      <c r="D23" s="57"/>
      <c r="E23" s="58"/>
      <c r="F23" s="56"/>
      <c r="G23" s="3"/>
      <c r="H23" s="3"/>
      <c r="I23" s="3"/>
      <c r="J23" s="66">
        <f t="shared" si="0"/>
        <v>0</v>
      </c>
      <c r="K23" s="3"/>
      <c r="L23" s="3"/>
      <c r="M23" s="3"/>
      <c r="N23" s="39"/>
    </row>
    <row r="24" spans="1:14" ht="32.25" customHeight="1">
      <c r="A24" s="50"/>
      <c r="B24" s="25"/>
      <c r="C24" s="45"/>
      <c r="D24" s="81"/>
      <c r="E24" s="82"/>
      <c r="F24" s="46"/>
      <c r="G24" s="3"/>
      <c r="H24" s="3"/>
      <c r="I24" s="3"/>
      <c r="J24" s="66">
        <f t="shared" si="0"/>
        <v>0</v>
      </c>
      <c r="K24" s="3"/>
      <c r="L24" s="3"/>
      <c r="M24" s="3"/>
      <c r="N24" s="39"/>
    </row>
    <row r="25" spans="1:14" ht="32.25" customHeight="1">
      <c r="A25" s="50"/>
      <c r="B25" s="25"/>
      <c r="C25" s="45"/>
      <c r="D25" s="81"/>
      <c r="E25" s="82"/>
      <c r="F25" s="46"/>
      <c r="G25" s="3"/>
      <c r="H25" s="3"/>
      <c r="I25" s="3"/>
      <c r="J25" s="66">
        <f t="shared" si="0"/>
        <v>0</v>
      </c>
      <c r="K25" s="3"/>
      <c r="L25" s="3"/>
      <c r="M25" s="3"/>
      <c r="N25" s="39"/>
    </row>
    <row r="26" spans="1:14" ht="37.5" customHeight="1">
      <c r="A26" s="50"/>
      <c r="B26" s="25"/>
      <c r="C26" s="45"/>
      <c r="D26" s="81"/>
      <c r="E26" s="82"/>
      <c r="F26" s="46"/>
      <c r="G26" s="3"/>
      <c r="H26" s="3"/>
      <c r="I26" s="3"/>
      <c r="J26" s="66">
        <f t="shared" si="0"/>
        <v>0</v>
      </c>
      <c r="K26" s="3"/>
      <c r="L26" s="3"/>
      <c r="M26" s="3"/>
      <c r="N26" s="39"/>
    </row>
    <row r="27" spans="1:14" ht="32.25" customHeight="1">
      <c r="A27" s="50"/>
      <c r="B27" s="25"/>
      <c r="C27" s="45"/>
      <c r="D27" s="81"/>
      <c r="E27" s="82"/>
      <c r="F27" s="46"/>
      <c r="G27" s="3"/>
      <c r="H27" s="3"/>
      <c r="I27" s="3"/>
      <c r="J27" s="66">
        <f t="shared" si="0"/>
        <v>0</v>
      </c>
      <c r="K27" s="3"/>
      <c r="L27" s="3"/>
      <c r="M27" s="3"/>
      <c r="N27" s="39"/>
    </row>
    <row r="28" spans="1:14" ht="32.25" customHeight="1">
      <c r="A28" s="50"/>
      <c r="B28" s="25"/>
      <c r="C28" s="45"/>
      <c r="D28" s="81"/>
      <c r="E28" s="82"/>
      <c r="F28" s="46"/>
      <c r="G28" s="3"/>
      <c r="H28" s="3"/>
      <c r="I28" s="3"/>
      <c r="J28" s="66">
        <f t="shared" si="0"/>
        <v>0</v>
      </c>
      <c r="K28" s="3"/>
      <c r="L28" s="3"/>
      <c r="M28" s="3"/>
      <c r="N28" s="39"/>
    </row>
    <row r="29" spans="1:14" ht="30.75" customHeight="1">
      <c r="A29" s="4"/>
      <c r="B29" s="25"/>
      <c r="C29" s="45"/>
      <c r="D29" s="81"/>
      <c r="E29" s="82"/>
      <c r="F29" s="46"/>
      <c r="G29" s="3"/>
      <c r="H29" s="3"/>
      <c r="I29" s="3"/>
      <c r="J29" s="66">
        <f t="shared" si="0"/>
        <v>0</v>
      </c>
      <c r="K29" s="3"/>
      <c r="L29" s="3"/>
      <c r="M29" s="3"/>
      <c r="N29" s="39"/>
    </row>
    <row r="30" spans="1:14" ht="30.75" customHeight="1">
      <c r="A30" s="4"/>
      <c r="B30" s="22"/>
      <c r="C30" s="45"/>
      <c r="D30" s="81"/>
      <c r="E30" s="82"/>
      <c r="F30" s="46"/>
      <c r="G30" s="3"/>
      <c r="H30" s="3"/>
      <c r="I30" s="3"/>
      <c r="J30" s="66">
        <f t="shared" si="0"/>
        <v>0</v>
      </c>
      <c r="K30" s="3"/>
      <c r="L30" s="3"/>
      <c r="M30" s="3"/>
      <c r="N30" s="39"/>
    </row>
    <row r="31" spans="1:14" ht="30.75" customHeight="1">
      <c r="A31" s="4"/>
      <c r="B31" s="23"/>
      <c r="C31" s="45"/>
      <c r="D31" s="81"/>
      <c r="E31" s="82"/>
      <c r="F31" s="46"/>
      <c r="G31" s="3"/>
      <c r="H31" s="3"/>
      <c r="I31" s="3"/>
      <c r="J31" s="66">
        <f t="shared" si="0"/>
        <v>0</v>
      </c>
      <c r="K31" s="3"/>
      <c r="L31" s="3"/>
      <c r="M31" s="3"/>
      <c r="N31" s="39"/>
    </row>
    <row r="32" spans="1:14" ht="30.75" customHeight="1">
      <c r="A32" s="24"/>
      <c r="B32" s="25"/>
      <c r="C32" s="45"/>
      <c r="D32" s="81"/>
      <c r="E32" s="82"/>
      <c r="F32" s="46"/>
      <c r="G32" s="3"/>
      <c r="H32" s="3"/>
      <c r="I32" s="3"/>
      <c r="J32" s="66">
        <f t="shared" si="0"/>
        <v>0</v>
      </c>
      <c r="K32" s="3"/>
      <c r="L32" s="3"/>
      <c r="M32" s="3"/>
      <c r="N32" s="39"/>
    </row>
    <row r="33" spans="1:14" ht="30.75" customHeight="1">
      <c r="A33" s="24"/>
      <c r="B33" s="25"/>
      <c r="C33" s="45"/>
      <c r="D33" s="81"/>
      <c r="E33" s="82"/>
      <c r="F33" s="46"/>
      <c r="G33" s="3"/>
      <c r="H33" s="3"/>
      <c r="I33" s="3"/>
      <c r="J33" s="66">
        <f>G33*H33*I33</f>
        <v>0</v>
      </c>
      <c r="K33" s="3"/>
      <c r="L33" s="3"/>
      <c r="M33" s="3"/>
      <c r="N33" s="39"/>
    </row>
    <row r="34" spans="1:14">
      <c r="A34" s="92" t="s">
        <v>61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4" ht="15.75" thickBot="1">
      <c r="A35" s="5"/>
      <c r="B35" s="5"/>
      <c r="C35" s="5"/>
      <c r="D35" s="5"/>
      <c r="E35" s="5"/>
      <c r="F35" s="5"/>
      <c r="G35" s="72"/>
      <c r="H35" s="72"/>
      <c r="I35" s="72"/>
      <c r="J35" s="5"/>
      <c r="K35" s="5"/>
      <c r="L35" s="5"/>
      <c r="M35" s="6"/>
    </row>
    <row r="36" spans="1:14">
      <c r="A36" s="94" t="s">
        <v>17</v>
      </c>
      <c r="B36" s="95" t="s">
        <v>18</v>
      </c>
      <c r="C36" s="96"/>
      <c r="D36" s="37" t="s">
        <v>19</v>
      </c>
      <c r="E36" s="37"/>
      <c r="F36" s="63"/>
      <c r="G36" s="63" t="s">
        <v>20</v>
      </c>
      <c r="H36" s="73"/>
      <c r="I36" s="73"/>
      <c r="J36" s="37"/>
      <c r="K36" s="63" t="s">
        <v>14</v>
      </c>
      <c r="L36" s="67"/>
      <c r="M36" s="7"/>
    </row>
    <row r="37" spans="1:14">
      <c r="A37" s="94"/>
      <c r="B37" s="38">
        <v>1</v>
      </c>
      <c r="C37" s="27" t="s">
        <v>42</v>
      </c>
      <c r="D37" s="28">
        <v>1</v>
      </c>
      <c r="E37" s="27" t="s">
        <v>43</v>
      </c>
      <c r="F37" s="28">
        <v>1</v>
      </c>
      <c r="G37" s="33" t="s">
        <v>28</v>
      </c>
      <c r="H37" s="74"/>
      <c r="I37" s="74"/>
      <c r="J37" s="28" t="s">
        <v>45</v>
      </c>
      <c r="K37" s="29"/>
      <c r="L37" s="27" t="s">
        <v>21</v>
      </c>
      <c r="M37" s="8"/>
    </row>
    <row r="38" spans="1:14">
      <c r="A38" s="94"/>
      <c r="B38" s="38"/>
      <c r="C38" s="27"/>
      <c r="D38" s="28"/>
      <c r="E38" s="27"/>
      <c r="F38" s="28"/>
      <c r="G38" s="33"/>
      <c r="H38" s="74"/>
      <c r="I38" s="74"/>
      <c r="J38" s="30"/>
      <c r="K38" s="31"/>
      <c r="L38" s="31"/>
      <c r="M38" s="9"/>
    </row>
    <row r="39" spans="1:14">
      <c r="A39" s="94"/>
      <c r="B39" s="38">
        <v>2</v>
      </c>
      <c r="C39" s="27" t="s">
        <v>24</v>
      </c>
      <c r="D39" s="28">
        <v>2</v>
      </c>
      <c r="E39" s="27" t="s">
        <v>46</v>
      </c>
      <c r="F39" s="28">
        <v>2</v>
      </c>
      <c r="G39" s="33" t="s">
        <v>26</v>
      </c>
      <c r="H39" s="74"/>
      <c r="I39" s="74"/>
      <c r="J39" s="28" t="s">
        <v>48</v>
      </c>
      <c r="K39" s="32"/>
      <c r="L39" s="27" t="s">
        <v>23</v>
      </c>
      <c r="M39" s="10"/>
    </row>
    <row r="40" spans="1:14">
      <c r="A40" s="94"/>
      <c r="B40" s="38"/>
      <c r="C40" s="27"/>
      <c r="D40" s="28"/>
      <c r="E40" s="27"/>
      <c r="F40" s="28"/>
      <c r="G40" s="33"/>
      <c r="H40" s="74"/>
      <c r="I40" s="74"/>
      <c r="J40" s="30"/>
      <c r="K40" s="31"/>
      <c r="L40" s="31"/>
      <c r="M40" s="9"/>
    </row>
    <row r="41" spans="1:14">
      <c r="A41" s="94"/>
      <c r="B41" s="38">
        <v>3</v>
      </c>
      <c r="C41" s="27" t="s">
        <v>49</v>
      </c>
      <c r="D41" s="28">
        <v>3</v>
      </c>
      <c r="E41" s="33" t="s">
        <v>50</v>
      </c>
      <c r="F41" s="28">
        <v>3</v>
      </c>
      <c r="G41" s="33" t="s">
        <v>49</v>
      </c>
      <c r="H41" s="74"/>
      <c r="I41" s="74"/>
      <c r="J41" s="28" t="s">
        <v>51</v>
      </c>
      <c r="K41" s="34"/>
      <c r="L41" s="27" t="s">
        <v>25</v>
      </c>
      <c r="M41" s="11"/>
    </row>
    <row r="42" spans="1:14">
      <c r="A42" s="94"/>
      <c r="B42" s="38"/>
      <c r="C42" s="27"/>
      <c r="D42" s="28"/>
      <c r="E42" s="27"/>
      <c r="F42" s="28"/>
      <c r="G42" s="33"/>
      <c r="H42" s="74"/>
      <c r="I42" s="74"/>
      <c r="J42" s="30"/>
      <c r="K42" s="31"/>
      <c r="L42" s="31"/>
      <c r="M42" s="9"/>
    </row>
    <row r="43" spans="1:14">
      <c r="A43" s="94"/>
      <c r="B43" s="38">
        <v>4</v>
      </c>
      <c r="C43" s="27" t="s">
        <v>22</v>
      </c>
      <c r="D43" s="28">
        <v>4</v>
      </c>
      <c r="E43" s="27" t="s">
        <v>47</v>
      </c>
      <c r="F43" s="28">
        <v>4</v>
      </c>
      <c r="G43" s="33" t="s">
        <v>58</v>
      </c>
      <c r="H43" s="74"/>
      <c r="I43" s="74"/>
      <c r="J43" s="28" t="s">
        <v>52</v>
      </c>
      <c r="K43" s="35"/>
      <c r="L43" s="27" t="s">
        <v>27</v>
      </c>
      <c r="M43" s="10"/>
    </row>
    <row r="44" spans="1:14">
      <c r="A44" s="94"/>
      <c r="B44" s="38"/>
      <c r="C44" s="27"/>
      <c r="D44" s="28"/>
      <c r="E44" s="33"/>
      <c r="F44" s="28"/>
      <c r="G44" s="33"/>
      <c r="H44" s="74"/>
      <c r="I44" s="74"/>
      <c r="J44" s="30"/>
      <c r="K44" s="31"/>
      <c r="L44" s="31"/>
      <c r="M44" s="12"/>
    </row>
    <row r="45" spans="1:14">
      <c r="A45" s="94"/>
      <c r="B45" s="38">
        <v>5</v>
      </c>
      <c r="C45" s="27" t="s">
        <v>53</v>
      </c>
      <c r="D45" s="28">
        <v>5</v>
      </c>
      <c r="E45" s="27" t="s">
        <v>44</v>
      </c>
      <c r="F45" s="28">
        <v>5</v>
      </c>
      <c r="G45" s="33" t="s">
        <v>59</v>
      </c>
      <c r="H45" s="74"/>
      <c r="I45" s="74"/>
      <c r="J45" s="28" t="s">
        <v>54</v>
      </c>
      <c r="K45" s="36"/>
      <c r="L45" s="27" t="s">
        <v>29</v>
      </c>
      <c r="M45" s="13"/>
    </row>
    <row r="46" spans="1:14" ht="15.75" thickBot="1">
      <c r="A46" s="94"/>
      <c r="B46" s="14"/>
      <c r="C46" s="15"/>
      <c r="D46" s="15"/>
      <c r="E46" s="15"/>
      <c r="F46" s="15"/>
      <c r="G46" s="75"/>
      <c r="H46" s="75"/>
      <c r="I46" s="75"/>
      <c r="J46" s="15"/>
      <c r="K46" s="15"/>
      <c r="L46" s="15"/>
      <c r="M46" s="16"/>
    </row>
    <row r="47" spans="1:14" ht="15.75" thickBot="1">
      <c r="A47" s="17"/>
      <c r="B47" s="17"/>
      <c r="C47" s="17"/>
      <c r="D47" s="17"/>
      <c r="E47" s="17"/>
      <c r="F47" s="18"/>
      <c r="G47" s="76"/>
      <c r="H47" s="76"/>
      <c r="I47" s="76"/>
      <c r="J47" s="17"/>
      <c r="K47" s="17"/>
      <c r="L47" s="17"/>
      <c r="M47" s="19"/>
    </row>
    <row r="48" spans="1:14" ht="25.5" customHeight="1">
      <c r="A48" s="97" t="s">
        <v>15</v>
      </c>
      <c r="B48" s="98" t="s">
        <v>55</v>
      </c>
      <c r="C48" s="99"/>
      <c r="D48" s="99"/>
      <c r="E48" s="99"/>
      <c r="F48" s="99"/>
      <c r="G48" s="99"/>
      <c r="H48" s="99"/>
      <c r="I48" s="99"/>
      <c r="J48" s="99"/>
      <c r="K48" s="100"/>
      <c r="L48" s="17"/>
      <c r="M48" s="19"/>
    </row>
    <row r="49" spans="1:14" ht="25.5" customHeight="1">
      <c r="A49" s="97"/>
      <c r="B49" s="101" t="s">
        <v>56</v>
      </c>
      <c r="C49" s="102"/>
      <c r="D49" s="102"/>
      <c r="E49" s="102"/>
      <c r="F49" s="102"/>
      <c r="G49" s="102"/>
      <c r="H49" s="102"/>
      <c r="I49" s="102"/>
      <c r="J49" s="102"/>
      <c r="K49" s="103"/>
      <c r="L49" s="17"/>
      <c r="M49" s="19"/>
    </row>
    <row r="50" spans="1:14" ht="25.5" customHeight="1" thickBot="1">
      <c r="A50" s="97"/>
      <c r="B50" s="104" t="s">
        <v>57</v>
      </c>
      <c r="C50" s="105"/>
      <c r="D50" s="105"/>
      <c r="E50" s="105"/>
      <c r="F50" s="105"/>
      <c r="G50" s="105"/>
      <c r="H50" s="105"/>
      <c r="I50" s="105"/>
      <c r="J50" s="105"/>
      <c r="K50" s="106"/>
      <c r="L50" s="17"/>
      <c r="M50" s="19"/>
    </row>
    <row r="51" spans="1:14">
      <c r="A51" s="17"/>
      <c r="B51" s="17"/>
      <c r="C51" s="17"/>
      <c r="D51" s="17"/>
      <c r="E51" s="17"/>
      <c r="F51" s="17"/>
      <c r="G51" s="76"/>
      <c r="H51" s="76"/>
      <c r="I51" s="76"/>
      <c r="J51" s="17"/>
      <c r="K51" s="17"/>
      <c r="L51" s="17"/>
      <c r="M51" s="19"/>
    </row>
    <row r="52" spans="1:14" ht="15" customHeight="1">
      <c r="B52" s="86" t="s">
        <v>31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8"/>
      <c r="N52" s="26"/>
    </row>
    <row r="53" spans="1:14" ht="15" customHeight="1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1"/>
      <c r="N53" s="26"/>
    </row>
    <row r="54" spans="1:14" ht="15" customHeight="1"/>
    <row r="56" spans="1:14">
      <c r="C56" s="123" t="s">
        <v>68</v>
      </c>
      <c r="D56" s="123"/>
      <c r="H56" s="123" t="s">
        <v>69</v>
      </c>
      <c r="I56" s="123"/>
      <c r="J56" s="123"/>
    </row>
    <row r="57" spans="1:14">
      <c r="C57" s="21" t="s">
        <v>32</v>
      </c>
      <c r="D57" s="62">
        <f>COUNTIF(J12:J33,"&gt;=101")</f>
        <v>0</v>
      </c>
      <c r="H57" s="44"/>
      <c r="I57" s="21" t="s">
        <v>33</v>
      </c>
      <c r="J57" s="69" t="s">
        <v>34</v>
      </c>
    </row>
    <row r="58" spans="1:14">
      <c r="C58" s="21" t="s">
        <v>35</v>
      </c>
      <c r="D58" s="62">
        <f>COUNTIF(J12:J33,"&gt;=76")-COUNTIF(J12:J33,"&gt;100")</f>
        <v>0</v>
      </c>
      <c r="H58" t="s">
        <v>36</v>
      </c>
      <c r="I58" s="44">
        <f>COUNTIF(K12:K33,"ACEITAR")</f>
        <v>0</v>
      </c>
      <c r="J58" s="70" t="e">
        <f>I58/I62</f>
        <v>#DIV/0!</v>
      </c>
    </row>
    <row r="59" spans="1:14">
      <c r="C59" s="21" t="s">
        <v>25</v>
      </c>
      <c r="D59" s="62">
        <f>COUNTIF(J12:J33,"&gt;=51")-COUNTIF(J12:J33,"&gt;75")</f>
        <v>0</v>
      </c>
      <c r="H59" t="s">
        <v>60</v>
      </c>
      <c r="I59" s="44">
        <f>COUNTIF(K12:K33,"REDUZIR")</f>
        <v>0</v>
      </c>
      <c r="J59" s="70" t="e">
        <f>I59/I62</f>
        <v>#DIV/0!</v>
      </c>
    </row>
    <row r="60" spans="1:14">
      <c r="C60" s="21" t="s">
        <v>27</v>
      </c>
      <c r="D60" s="62">
        <f>COUNTIF(J12:J33,"&gt;=26")-COUNTIF(J12:J33,"&gt;50")</f>
        <v>0</v>
      </c>
      <c r="H60" t="s">
        <v>16</v>
      </c>
      <c r="I60" s="44">
        <f>COUNTIF(K12:K33,"COMPARTILHAR")</f>
        <v>0</v>
      </c>
      <c r="J60" s="70" t="e">
        <f>I60/I62</f>
        <v>#DIV/0!</v>
      </c>
    </row>
    <row r="61" spans="1:14">
      <c r="C61" s="21" t="s">
        <v>37</v>
      </c>
      <c r="D61" s="62">
        <f>COUNTIF(J12:J33,"&lt;=25")</f>
        <v>22</v>
      </c>
      <c r="H61"/>
      <c r="I61"/>
    </row>
    <row r="62" spans="1:14">
      <c r="H62" s="20" t="s">
        <v>38</v>
      </c>
      <c r="I62" s="44">
        <f>SUM(I58:I60)</f>
        <v>0</v>
      </c>
    </row>
    <row r="63" spans="1:14">
      <c r="E63" s="68"/>
    </row>
    <row r="73" spans="3:4">
      <c r="C73" s="123" t="s">
        <v>67</v>
      </c>
      <c r="D73" s="123"/>
    </row>
    <row r="74" spans="3:4">
      <c r="C74" s="20" t="s">
        <v>64</v>
      </c>
      <c r="D74">
        <f>COUNTIF(N12:N33,"FINALIZADO")</f>
        <v>0</v>
      </c>
    </row>
    <row r="75" spans="3:4">
      <c r="C75" s="20" t="s">
        <v>65</v>
      </c>
      <c r="D75">
        <f>COUNTIF(N13:N34,"MONITORAR")</f>
        <v>0</v>
      </c>
    </row>
  </sheetData>
  <dataConsolidate/>
  <mergeCells count="53">
    <mergeCell ref="J9:J11"/>
    <mergeCell ref="C73:D73"/>
    <mergeCell ref="C56:D56"/>
    <mergeCell ref="H56:J56"/>
    <mergeCell ref="A1:M1"/>
    <mergeCell ref="A3:N4"/>
    <mergeCell ref="A5:B5"/>
    <mergeCell ref="C5:H5"/>
    <mergeCell ref="A6:B6"/>
    <mergeCell ref="C6:E6"/>
    <mergeCell ref="A7:B7"/>
    <mergeCell ref="C7:F7"/>
    <mergeCell ref="A8:N8"/>
    <mergeCell ref="A9:A11"/>
    <mergeCell ref="B9:B11"/>
    <mergeCell ref="C9:C11"/>
    <mergeCell ref="D33:E33"/>
    <mergeCell ref="D18:E18"/>
    <mergeCell ref="D24:E24"/>
    <mergeCell ref="D32:E32"/>
    <mergeCell ref="D31:E31"/>
    <mergeCell ref="D28:E28"/>
    <mergeCell ref="D26:E26"/>
    <mergeCell ref="D21:E21"/>
    <mergeCell ref="B52:M53"/>
    <mergeCell ref="A34:M34"/>
    <mergeCell ref="A36:A46"/>
    <mergeCell ref="B36:C36"/>
    <mergeCell ref="A48:A50"/>
    <mergeCell ref="B48:K48"/>
    <mergeCell ref="B49:K49"/>
    <mergeCell ref="B50:K50"/>
    <mergeCell ref="D30:E30"/>
    <mergeCell ref="D27:E27"/>
    <mergeCell ref="D25:E25"/>
    <mergeCell ref="M9:M11"/>
    <mergeCell ref="N9:N11"/>
    <mergeCell ref="D12:E12"/>
    <mergeCell ref="D13:E13"/>
    <mergeCell ref="D16:E16"/>
    <mergeCell ref="F9:F11"/>
    <mergeCell ref="K9:K11"/>
    <mergeCell ref="L9:L11"/>
    <mergeCell ref="D17:E17"/>
    <mergeCell ref="D9:E11"/>
    <mergeCell ref="G9:G11"/>
    <mergeCell ref="H9:H11"/>
    <mergeCell ref="I9:I11"/>
    <mergeCell ref="G6:I6"/>
    <mergeCell ref="G7:I7"/>
    <mergeCell ref="D19:E19"/>
    <mergeCell ref="D20:E20"/>
    <mergeCell ref="D29:E29"/>
  </mergeCells>
  <conditionalFormatting sqref="M12:M33 K12:K33">
    <cfRule type="cellIs" dxfId="14" priority="11" operator="between">
      <formula>801</formula>
      <formula>1000</formula>
    </cfRule>
    <cfRule type="cellIs" dxfId="13" priority="12" operator="between">
      <formula>601</formula>
      <formula>800</formula>
    </cfRule>
    <cfRule type="cellIs" dxfId="12" priority="13" operator="between">
      <formula>401</formula>
      <formula>600</formula>
    </cfRule>
    <cfRule type="cellIs" dxfId="11" priority="14" operator="between">
      <formula>201</formula>
      <formula>400</formula>
    </cfRule>
    <cfRule type="cellIs" dxfId="10" priority="15" operator="between">
      <formula>1</formula>
      <formula>200</formula>
    </cfRule>
  </conditionalFormatting>
  <conditionalFormatting sqref="L12:L33">
    <cfRule type="cellIs" dxfId="9" priority="16" operator="between">
      <formula>101</formula>
      <formula>125</formula>
    </cfRule>
    <cfRule type="cellIs" dxfId="8" priority="17" operator="between">
      <formula>76</formula>
      <formula>100</formula>
    </cfRule>
    <cfRule type="cellIs" dxfId="7" priority="18" operator="between">
      <formula>51</formula>
      <formula>75</formula>
    </cfRule>
    <cfRule type="cellIs" dxfId="6" priority="19" operator="between">
      <formula>26</formula>
      <formula>50</formula>
    </cfRule>
    <cfRule type="cellIs" dxfId="5" priority="20" operator="between">
      <formula>1</formula>
      <formula>25</formula>
    </cfRule>
  </conditionalFormatting>
  <conditionalFormatting sqref="J12:J33">
    <cfRule type="cellIs" dxfId="4" priority="1" operator="between">
      <formula>1</formula>
      <formula>25</formula>
    </cfRule>
    <cfRule type="cellIs" dxfId="3" priority="2" operator="between">
      <formula>26</formula>
      <formula>50</formula>
    </cfRule>
    <cfRule type="cellIs" dxfId="2" priority="3" operator="between">
      <formula>51</formula>
      <formula>75</formula>
    </cfRule>
    <cfRule type="cellIs" dxfId="1" priority="4" operator="between">
      <formula>76</formula>
      <formula>100</formula>
    </cfRule>
    <cfRule type="cellIs" dxfId="0" priority="5" operator="between">
      <formula>101</formula>
      <formula>125</formula>
    </cfRule>
  </conditionalFormatting>
  <pageMargins left="0.511811024" right="0.511811024" top="0.78740157499999996" bottom="0.78740157499999996" header="0.31496062000000002" footer="0.31496062000000002"/>
  <pageSetup paperSize="9" scale="4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SUSPENSA'!$B$1:$B$2</xm:f>
          </x14:formula1>
          <xm:sqref>N12:N33</xm:sqref>
        </x14:dataValidation>
        <x14:dataValidation type="list" allowBlank="1" showInputMessage="1" showErrorMessage="1">
          <x14:formula1>
            <xm:f>'LISTA SUSPENSA'!$A$1:$A$3</xm:f>
          </x14:formula1>
          <xm:sqref>K12:K33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LISTA SUSPENSA</vt:lpstr>
      <vt:lpstr>Região</vt:lpstr>
      <vt:lpstr>Região!Area_de_impressao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Elaine Cristina de Melo Faria</cp:lastModifiedBy>
  <cp:lastPrinted>2021-07-23T13:36:51Z</cp:lastPrinted>
  <dcterms:created xsi:type="dcterms:W3CDTF">2021-07-18T01:37:33Z</dcterms:created>
  <dcterms:modified xsi:type="dcterms:W3CDTF">2022-03-23T19:58:49Z</dcterms:modified>
</cp:coreProperties>
</file>